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gesch\Pictures\HP-Bilder und Materialien\für euch\D_Lehrgangsförderung\"/>
    </mc:Choice>
  </mc:AlternateContent>
  <xr:revisionPtr revIDLastSave="0" documentId="8_{FA162156-C44F-42F8-A610-C7E593C29818}" xr6:coauthVersionLast="36" xr6:coauthVersionMax="36" xr10:uidLastSave="{00000000-0000-0000-0000-000000000000}"/>
  <bookViews>
    <workbookView xWindow="0" yWindow="0" windowWidth="17256" windowHeight="5556" tabRatio="461" xr2:uid="{00000000-000D-0000-FFFF-FFFF00000000}"/>
  </bookViews>
  <sheets>
    <sheet name="Antrag+Bericht" sheetId="1" r:id="rId1"/>
    <sheet name="Teilnehmer+Prüfungen" sheetId="2" r:id="rId2"/>
    <sheet name="Ausgaben" sheetId="3" r:id="rId3"/>
    <sheet name="_Tabelle" sheetId="4" state="hidden" r:id="rId4"/>
    <sheet name="_Berechnungen" sheetId="5" state="hidden" r:id="rId5"/>
    <sheet name="_Auswertung" sheetId="6" state="hidden" r:id="rId6"/>
    <sheet name="_Statistik" sheetId="7" state="hidden" r:id="rId7"/>
  </sheets>
  <definedNames>
    <definedName name="_xlnm.Print_Titles" localSheetId="2">Ausgaben!$1:$7</definedName>
    <definedName name="_xlnm.Print_Titles" localSheetId="1">'Teilnehmer+Prüfungen'!$1:$6</definedName>
    <definedName name="Fahrtkosten">#REF!</definedName>
    <definedName name="Personalkosten">#REF!</definedName>
    <definedName name="Print_Titles_0" localSheetId="2">Ausgaben!$1:$7</definedName>
    <definedName name="Print_Titles_0" localSheetId="1">'Teilnehmer+Prüfungen'!$1:$6</definedName>
    <definedName name="Print_Titles_0_0" localSheetId="2">Ausgaben!$1:$7</definedName>
    <definedName name="Print_Titles_0_0" localSheetId="1">'Teilnehmer+Prüfungen'!$1:$6</definedName>
    <definedName name="Print_Titles_0_0_0" localSheetId="2">Ausgaben!$1:$7</definedName>
    <definedName name="Print_Titles_0_0_0" localSheetId="1">'Teilnehmer+Prüfungen'!$1:$6</definedName>
    <definedName name="Print_Titles_0_0_0_0" localSheetId="2">Ausgaben!$1:$7</definedName>
    <definedName name="Print_Titles_0_0_0_0" localSheetId="1">'Teilnehmer+Prüfungen'!$1:$6</definedName>
    <definedName name="Print_Titles_0_0_0_0_0" localSheetId="2">Ausgaben!$1:$7</definedName>
    <definedName name="Print_Titles_0_0_0_0_0" localSheetId="1">'Teilnehmer+Prüfungen'!$5:$6</definedName>
    <definedName name="Print_Titles_0_0_0_0_0_0" localSheetId="2">Ausgaben!$1:$7</definedName>
    <definedName name="Print_Titles_0_0_0_0_0_0" localSheetId="1">'Teilnehmer+Prüfungen'!$1:$6</definedName>
    <definedName name="Print_Titles_0_0_0_0_0_0_0" localSheetId="2">Ausgaben!$1:$7</definedName>
    <definedName name="Print_Titles_0_0_0_0_0_0_0" localSheetId="1">'Teilnehmer+Prüfungen'!$5:$6</definedName>
    <definedName name="Print_Titles_0_0_0_0_0_0_0_0" localSheetId="2">Ausgaben!$1:$7</definedName>
    <definedName name="Print_Titles_0_0_0_0_0_0_0_0" localSheetId="1">'Teilnehmer+Prüfungen'!$1:$6</definedName>
    <definedName name="Print_Titles_0_0_0_0_0_0_0_0_0" localSheetId="1">'Teilnehmer+Prüfungen'!$5:$6</definedName>
    <definedName name="Print_Titles_0_0_0_0_0_0_0_0_0_0" localSheetId="1">'Teilnehmer+Prüfungen'!$5:$6</definedName>
    <definedName name="Print_Titles_0_0_0_0_0_0_0_0_0_0_0" localSheetId="1">'Teilnehmer+Prüfungen'!$5:$6</definedName>
    <definedName name="Print_Titles_0_0_0_0_0_0_0_0_0_0_0_0" localSheetId="1">'Teilnehmer+Prüfungen'!$5:$6</definedName>
    <definedName name="Sachkosten">#REF!</definedName>
    <definedName name="Teilnehmer_innen_Kosten">#REF!</definedName>
  </definedName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69" i="3" l="1"/>
  <c r="G102" i="6" l="1"/>
  <c r="F102" i="6"/>
  <c r="H102" i="6" s="1"/>
  <c r="E102" i="6"/>
  <c r="D102" i="6"/>
  <c r="P102" i="6" s="1"/>
  <c r="B102" i="6"/>
  <c r="C102" i="6" s="1"/>
  <c r="G101" i="6"/>
  <c r="H101" i="6" s="1"/>
  <c r="W101" i="6" s="1"/>
  <c r="F101" i="6"/>
  <c r="E101" i="6"/>
  <c r="D101" i="6"/>
  <c r="B101" i="6"/>
  <c r="C101" i="6" s="1"/>
  <c r="G100" i="6"/>
  <c r="F100" i="6"/>
  <c r="E100" i="6"/>
  <c r="D100" i="6"/>
  <c r="P100" i="6" s="1"/>
  <c r="B100" i="6"/>
  <c r="G99" i="6"/>
  <c r="F99" i="6"/>
  <c r="E99" i="6"/>
  <c r="D99" i="6"/>
  <c r="B99" i="6"/>
  <c r="G98" i="6"/>
  <c r="F98" i="6"/>
  <c r="E98" i="6"/>
  <c r="Q98" i="6" s="1"/>
  <c r="D98" i="6"/>
  <c r="P98" i="6" s="1"/>
  <c r="B98" i="6"/>
  <c r="C98" i="6" s="1"/>
  <c r="G97" i="6"/>
  <c r="F97" i="6"/>
  <c r="E97" i="6"/>
  <c r="D97" i="6"/>
  <c r="B97" i="6"/>
  <c r="C97" i="6" s="1"/>
  <c r="G96" i="6"/>
  <c r="F96" i="6"/>
  <c r="E96" i="6"/>
  <c r="D96" i="6"/>
  <c r="P96" i="6" s="1"/>
  <c r="B96" i="6"/>
  <c r="G95" i="6"/>
  <c r="F95" i="6"/>
  <c r="E95" i="6"/>
  <c r="D95" i="6"/>
  <c r="B95" i="6"/>
  <c r="C95" i="6" s="1"/>
  <c r="I94" i="6"/>
  <c r="O98" i="2" s="1"/>
  <c r="G94" i="6"/>
  <c r="F94" i="6"/>
  <c r="E94" i="6"/>
  <c r="Q94" i="6" s="1"/>
  <c r="D94" i="6"/>
  <c r="P94" i="6" s="1"/>
  <c r="B94" i="6"/>
  <c r="C94" i="6" s="1"/>
  <c r="G93" i="6"/>
  <c r="F93" i="6"/>
  <c r="E93" i="6"/>
  <c r="D93" i="6"/>
  <c r="B93" i="6"/>
  <c r="G92" i="6"/>
  <c r="F92" i="6"/>
  <c r="H92" i="6" s="1"/>
  <c r="E92" i="6"/>
  <c r="D92" i="6"/>
  <c r="P92" i="6" s="1"/>
  <c r="B92" i="6"/>
  <c r="P91" i="6"/>
  <c r="G91" i="6"/>
  <c r="F91" i="6"/>
  <c r="E91" i="6"/>
  <c r="D91" i="6"/>
  <c r="B91" i="6"/>
  <c r="C91" i="6" s="1"/>
  <c r="Q90" i="6"/>
  <c r="I90" i="6"/>
  <c r="G90" i="6"/>
  <c r="F90" i="6"/>
  <c r="E90" i="6"/>
  <c r="D90" i="6"/>
  <c r="B90" i="6"/>
  <c r="G89" i="6"/>
  <c r="H89" i="6" s="1"/>
  <c r="F89" i="6"/>
  <c r="E89" i="6"/>
  <c r="D89" i="6"/>
  <c r="J89" i="6" s="1"/>
  <c r="B89" i="6"/>
  <c r="C89" i="6" s="1"/>
  <c r="G88" i="6"/>
  <c r="F88" i="6"/>
  <c r="E88" i="6"/>
  <c r="D88" i="6"/>
  <c r="P88" i="6" s="1"/>
  <c r="B88" i="6"/>
  <c r="N88" i="6" s="1"/>
  <c r="G87" i="6"/>
  <c r="H87" i="6" s="1"/>
  <c r="F87" i="6"/>
  <c r="E87" i="6"/>
  <c r="D87" i="6"/>
  <c r="P87" i="6" s="1"/>
  <c r="B87" i="6"/>
  <c r="C87" i="6" s="1"/>
  <c r="G86" i="6"/>
  <c r="F86" i="6"/>
  <c r="E86" i="6"/>
  <c r="O86" i="6" s="1"/>
  <c r="D86" i="6"/>
  <c r="P86" i="6" s="1"/>
  <c r="B86" i="6"/>
  <c r="C86" i="6" s="1"/>
  <c r="G85" i="6"/>
  <c r="F85" i="6"/>
  <c r="E85" i="6"/>
  <c r="D85" i="6"/>
  <c r="L85" i="6" s="1"/>
  <c r="B85" i="6"/>
  <c r="C85" i="6" s="1"/>
  <c r="G84" i="6"/>
  <c r="F84" i="6"/>
  <c r="E84" i="6"/>
  <c r="D84" i="6"/>
  <c r="P84" i="6" s="1"/>
  <c r="B84" i="6"/>
  <c r="C84" i="6" s="1"/>
  <c r="Q83" i="6"/>
  <c r="G83" i="6"/>
  <c r="F83" i="6"/>
  <c r="E83" i="6"/>
  <c r="I83" i="6" s="1"/>
  <c r="O87" i="2" s="1"/>
  <c r="D83" i="6"/>
  <c r="B83" i="6"/>
  <c r="K83" i="6" s="1"/>
  <c r="G82" i="6"/>
  <c r="F82" i="6"/>
  <c r="E82" i="6"/>
  <c r="D82" i="6"/>
  <c r="P82" i="6" s="1"/>
  <c r="B82" i="6"/>
  <c r="C82" i="6" s="1"/>
  <c r="I81" i="6"/>
  <c r="G81" i="6"/>
  <c r="F81" i="6"/>
  <c r="E81" i="6"/>
  <c r="Q81" i="6" s="1"/>
  <c r="D81" i="6"/>
  <c r="B81" i="6"/>
  <c r="O81" i="6" s="1"/>
  <c r="G80" i="6"/>
  <c r="H80" i="6" s="1"/>
  <c r="F80" i="6"/>
  <c r="E80" i="6"/>
  <c r="D80" i="6"/>
  <c r="P80" i="6" s="1"/>
  <c r="B80" i="6"/>
  <c r="C80" i="6" s="1"/>
  <c r="G79" i="6"/>
  <c r="F79" i="6"/>
  <c r="E79" i="6"/>
  <c r="I79" i="6" s="1"/>
  <c r="O83" i="2" s="1"/>
  <c r="D79" i="6"/>
  <c r="B79" i="6"/>
  <c r="C79" i="6" s="1"/>
  <c r="G78" i="6"/>
  <c r="F78" i="6"/>
  <c r="E78" i="6"/>
  <c r="D78" i="6"/>
  <c r="P78" i="6" s="1"/>
  <c r="B78" i="6"/>
  <c r="C78" i="6" s="1"/>
  <c r="G77" i="6"/>
  <c r="F77" i="6"/>
  <c r="E77" i="6"/>
  <c r="D77" i="6"/>
  <c r="B77" i="6"/>
  <c r="C77" i="6" s="1"/>
  <c r="G76" i="6"/>
  <c r="F76" i="6"/>
  <c r="H76" i="6" s="1"/>
  <c r="N80" i="2" s="1"/>
  <c r="E76" i="6"/>
  <c r="D76" i="6"/>
  <c r="P76" i="6" s="1"/>
  <c r="B76" i="6"/>
  <c r="C76" i="6" s="1"/>
  <c r="G75" i="6"/>
  <c r="H75" i="6" s="1"/>
  <c r="F75" i="6"/>
  <c r="E75" i="6"/>
  <c r="Q75" i="6" s="1"/>
  <c r="D75" i="6"/>
  <c r="B75" i="6"/>
  <c r="G74" i="6"/>
  <c r="F74" i="6"/>
  <c r="H74" i="6" s="1"/>
  <c r="N78" i="2" s="1"/>
  <c r="E74" i="6"/>
  <c r="D74" i="6"/>
  <c r="P74" i="6" s="1"/>
  <c r="B74" i="6"/>
  <c r="C74" i="6" s="1"/>
  <c r="G73" i="6"/>
  <c r="F73" i="6"/>
  <c r="E73" i="6"/>
  <c r="I73" i="6" s="1"/>
  <c r="O77" i="2" s="1"/>
  <c r="D73" i="6"/>
  <c r="B73" i="6"/>
  <c r="C73" i="6" s="1"/>
  <c r="G72" i="6"/>
  <c r="F72" i="6"/>
  <c r="E72" i="6"/>
  <c r="D72" i="6"/>
  <c r="P72" i="6" s="1"/>
  <c r="C72" i="6"/>
  <c r="B72" i="6"/>
  <c r="G71" i="6"/>
  <c r="F71" i="6"/>
  <c r="E71" i="6"/>
  <c r="D71" i="6"/>
  <c r="B71" i="6"/>
  <c r="C71" i="6" s="1"/>
  <c r="G70" i="6"/>
  <c r="F70" i="6"/>
  <c r="E70" i="6"/>
  <c r="D70" i="6"/>
  <c r="B70" i="6"/>
  <c r="G69" i="6"/>
  <c r="F69" i="6"/>
  <c r="E69" i="6"/>
  <c r="D69" i="6"/>
  <c r="B69" i="6"/>
  <c r="C69" i="6" s="1"/>
  <c r="G68" i="6"/>
  <c r="F68" i="6"/>
  <c r="H68" i="6" s="1"/>
  <c r="E68" i="6"/>
  <c r="D68" i="6"/>
  <c r="P68" i="6" s="1"/>
  <c r="B68" i="6"/>
  <c r="G67" i="6"/>
  <c r="F67" i="6"/>
  <c r="E67" i="6"/>
  <c r="D67" i="6"/>
  <c r="B67" i="6"/>
  <c r="C67" i="6" s="1"/>
  <c r="G66" i="6"/>
  <c r="F66" i="6"/>
  <c r="E66" i="6"/>
  <c r="D66" i="6"/>
  <c r="P66" i="6" s="1"/>
  <c r="C66" i="6"/>
  <c r="B66" i="6"/>
  <c r="P65" i="6"/>
  <c r="G65" i="6"/>
  <c r="F65" i="6"/>
  <c r="E65" i="6"/>
  <c r="Q65" i="6" s="1"/>
  <c r="D65" i="6"/>
  <c r="B65" i="6"/>
  <c r="C65" i="6" s="1"/>
  <c r="G64" i="6"/>
  <c r="F64" i="6"/>
  <c r="E64" i="6"/>
  <c r="D64" i="6"/>
  <c r="P64" i="6" s="1"/>
  <c r="B64" i="6"/>
  <c r="G63" i="6"/>
  <c r="F63" i="6"/>
  <c r="E63" i="6"/>
  <c r="D63" i="6"/>
  <c r="B63" i="6"/>
  <c r="C63" i="6" s="1"/>
  <c r="G62" i="6"/>
  <c r="F62" i="6"/>
  <c r="E62" i="6"/>
  <c r="D62" i="6"/>
  <c r="P62" i="6" s="1"/>
  <c r="B62" i="6"/>
  <c r="C62" i="6" s="1"/>
  <c r="P61" i="6"/>
  <c r="G61" i="6"/>
  <c r="F61" i="6"/>
  <c r="E61" i="6"/>
  <c r="Q61" i="6" s="1"/>
  <c r="D61" i="6"/>
  <c r="B61" i="6"/>
  <c r="C61" i="6" s="1"/>
  <c r="G60" i="6"/>
  <c r="F60" i="6"/>
  <c r="E60" i="6"/>
  <c r="I60" i="6" s="1"/>
  <c r="D60" i="6"/>
  <c r="P60" i="6" s="1"/>
  <c r="B60" i="6"/>
  <c r="C60" i="6" s="1"/>
  <c r="G59" i="6"/>
  <c r="F59" i="6"/>
  <c r="E59" i="6"/>
  <c r="O59" i="6" s="1"/>
  <c r="D59" i="6"/>
  <c r="L59" i="6" s="1"/>
  <c r="B59" i="6"/>
  <c r="Q58" i="6"/>
  <c r="I58" i="6"/>
  <c r="O62" i="2" s="1"/>
  <c r="G58" i="6"/>
  <c r="F58" i="6"/>
  <c r="E58" i="6"/>
  <c r="D58" i="6"/>
  <c r="P58" i="6" s="1"/>
  <c r="B58" i="6"/>
  <c r="G57" i="6"/>
  <c r="F57" i="6"/>
  <c r="E57" i="6"/>
  <c r="O57" i="6" s="1"/>
  <c r="D57" i="6"/>
  <c r="P57" i="6" s="1"/>
  <c r="B57" i="6"/>
  <c r="G56" i="6"/>
  <c r="F56" i="6"/>
  <c r="H56" i="6" s="1"/>
  <c r="V56" i="6" s="1"/>
  <c r="E56" i="6"/>
  <c r="D56" i="6"/>
  <c r="P56" i="6" s="1"/>
  <c r="B56" i="6"/>
  <c r="C56" i="6" s="1"/>
  <c r="G55" i="6"/>
  <c r="H55" i="6" s="1"/>
  <c r="V55" i="6" s="1"/>
  <c r="F55" i="6"/>
  <c r="E55" i="6"/>
  <c r="D55" i="6"/>
  <c r="B55" i="6"/>
  <c r="N55" i="6" s="1"/>
  <c r="G54" i="6"/>
  <c r="F54" i="6"/>
  <c r="E54" i="6"/>
  <c r="D54" i="6"/>
  <c r="P54" i="6" s="1"/>
  <c r="B54" i="6"/>
  <c r="C54" i="6" s="1"/>
  <c r="G53" i="6"/>
  <c r="F53" i="6"/>
  <c r="E53" i="6"/>
  <c r="O53" i="6" s="1"/>
  <c r="D53" i="6"/>
  <c r="B53" i="6"/>
  <c r="G52" i="6"/>
  <c r="F52" i="6"/>
  <c r="E52" i="6"/>
  <c r="D52" i="6"/>
  <c r="P52" i="6" s="1"/>
  <c r="B52" i="6"/>
  <c r="C52" i="6" s="1"/>
  <c r="L51" i="6"/>
  <c r="G51" i="6"/>
  <c r="H51" i="6" s="1"/>
  <c r="F51" i="6"/>
  <c r="E51" i="6"/>
  <c r="O51" i="6" s="1"/>
  <c r="D51" i="6"/>
  <c r="J51" i="6" s="1"/>
  <c r="C51" i="6"/>
  <c r="B51" i="6"/>
  <c r="G50" i="6"/>
  <c r="F50" i="6"/>
  <c r="E50" i="6"/>
  <c r="Q50" i="6" s="1"/>
  <c r="D50" i="6"/>
  <c r="P50" i="6" s="1"/>
  <c r="B50" i="6"/>
  <c r="G49" i="6"/>
  <c r="F49" i="6"/>
  <c r="E49" i="6"/>
  <c r="O49" i="6" s="1"/>
  <c r="D49" i="6"/>
  <c r="P49" i="6" s="1"/>
  <c r="B49" i="6"/>
  <c r="G48" i="6"/>
  <c r="F48" i="6"/>
  <c r="H48" i="6" s="1"/>
  <c r="V48" i="6" s="1"/>
  <c r="E48" i="6"/>
  <c r="Q48" i="6" s="1"/>
  <c r="D48" i="6"/>
  <c r="P48" i="6" s="1"/>
  <c r="B48" i="6"/>
  <c r="O47" i="6"/>
  <c r="G47" i="6"/>
  <c r="F47" i="6"/>
  <c r="E47" i="6"/>
  <c r="D47" i="6"/>
  <c r="B47" i="6"/>
  <c r="G46" i="6"/>
  <c r="F46" i="6"/>
  <c r="E46" i="6"/>
  <c r="D46" i="6"/>
  <c r="P46" i="6" s="1"/>
  <c r="B46" i="6"/>
  <c r="C46" i="6" s="1"/>
  <c r="G45" i="6"/>
  <c r="F45" i="6"/>
  <c r="E45" i="6"/>
  <c r="D45" i="6"/>
  <c r="B45" i="6"/>
  <c r="C45" i="6" s="1"/>
  <c r="G44" i="6"/>
  <c r="F44" i="6"/>
  <c r="E44" i="6"/>
  <c r="D44" i="6"/>
  <c r="P44" i="6" s="1"/>
  <c r="B44" i="6"/>
  <c r="C44" i="6" s="1"/>
  <c r="G43" i="6"/>
  <c r="H43" i="6" s="1"/>
  <c r="F43" i="6"/>
  <c r="E43" i="6"/>
  <c r="D43" i="6"/>
  <c r="B43" i="6"/>
  <c r="N43" i="6" s="1"/>
  <c r="G42" i="6"/>
  <c r="F42" i="6"/>
  <c r="H42" i="6" s="1"/>
  <c r="N46" i="2" s="1"/>
  <c r="E42" i="6"/>
  <c r="I42" i="6" s="1"/>
  <c r="O46" i="2" s="1"/>
  <c r="D42" i="6"/>
  <c r="P42" i="6" s="1"/>
  <c r="B42" i="6"/>
  <c r="H41" i="6"/>
  <c r="N45" i="2" s="1"/>
  <c r="G41" i="6"/>
  <c r="F41" i="6"/>
  <c r="E41" i="6"/>
  <c r="D41" i="6"/>
  <c r="P41" i="6" s="1"/>
  <c r="B41" i="6"/>
  <c r="G40" i="6"/>
  <c r="F40" i="6"/>
  <c r="E40" i="6"/>
  <c r="Q40" i="6" s="1"/>
  <c r="D40" i="6"/>
  <c r="P40" i="6" s="1"/>
  <c r="B40" i="6"/>
  <c r="G39" i="6"/>
  <c r="H39" i="6" s="1"/>
  <c r="W39" i="6" s="1"/>
  <c r="F39" i="6"/>
  <c r="E39" i="6"/>
  <c r="D39" i="6"/>
  <c r="B39" i="6"/>
  <c r="C39" i="6" s="1"/>
  <c r="G38" i="6"/>
  <c r="F38" i="6"/>
  <c r="E38" i="6"/>
  <c r="D38" i="6"/>
  <c r="P38" i="6" s="1"/>
  <c r="B38" i="6"/>
  <c r="C38" i="6" s="1"/>
  <c r="G37" i="6"/>
  <c r="F37" i="6"/>
  <c r="E37" i="6"/>
  <c r="D37" i="6"/>
  <c r="B37" i="6"/>
  <c r="C37" i="6" s="1"/>
  <c r="G36" i="6"/>
  <c r="F36" i="6"/>
  <c r="H36" i="6" s="1"/>
  <c r="E36" i="6"/>
  <c r="Q36" i="6" s="1"/>
  <c r="D36" i="6"/>
  <c r="P36" i="6" s="1"/>
  <c r="B36" i="6"/>
  <c r="C36" i="6" s="1"/>
  <c r="G35" i="6"/>
  <c r="F35" i="6"/>
  <c r="E35" i="6"/>
  <c r="D35" i="6"/>
  <c r="B35" i="6"/>
  <c r="C35" i="6" s="1"/>
  <c r="Q34" i="6"/>
  <c r="I34" i="6"/>
  <c r="G34" i="6"/>
  <c r="F34" i="6"/>
  <c r="H34" i="6" s="1"/>
  <c r="V34" i="6" s="1"/>
  <c r="E34" i="6"/>
  <c r="D34" i="6"/>
  <c r="P34" i="6" s="1"/>
  <c r="B34" i="6"/>
  <c r="P33" i="6"/>
  <c r="G33" i="6"/>
  <c r="F33" i="6"/>
  <c r="E33" i="6"/>
  <c r="D33" i="6"/>
  <c r="B33" i="6"/>
  <c r="C33" i="6" s="1"/>
  <c r="G32" i="6"/>
  <c r="F32" i="6"/>
  <c r="H32" i="6" s="1"/>
  <c r="V32" i="6" s="1"/>
  <c r="E32" i="6"/>
  <c r="Q32" i="6" s="1"/>
  <c r="D32" i="6"/>
  <c r="P32" i="6" s="1"/>
  <c r="B32" i="6"/>
  <c r="G31" i="6"/>
  <c r="F31" i="6"/>
  <c r="E31" i="6"/>
  <c r="D31" i="6"/>
  <c r="P31" i="6" s="1"/>
  <c r="B31" i="6"/>
  <c r="O31" i="6" s="1"/>
  <c r="G30" i="6"/>
  <c r="F30" i="6"/>
  <c r="E30" i="6"/>
  <c r="D30" i="6"/>
  <c r="B30" i="6"/>
  <c r="C30" i="6" s="1"/>
  <c r="G29" i="6"/>
  <c r="F29" i="6"/>
  <c r="H29" i="6" s="1"/>
  <c r="E29" i="6"/>
  <c r="D29" i="6"/>
  <c r="P29" i="6" s="1"/>
  <c r="B29" i="6"/>
  <c r="G28" i="6"/>
  <c r="F28" i="6"/>
  <c r="H28" i="6" s="1"/>
  <c r="U28" i="6" s="1"/>
  <c r="E28" i="6"/>
  <c r="D28" i="6"/>
  <c r="P28" i="6" s="1"/>
  <c r="B28" i="6"/>
  <c r="C28" i="6" s="1"/>
  <c r="G27" i="6"/>
  <c r="F27" i="6"/>
  <c r="H27" i="6" s="1"/>
  <c r="W27" i="6" s="1"/>
  <c r="E27" i="6"/>
  <c r="D27" i="6"/>
  <c r="P27" i="6" s="1"/>
  <c r="B27" i="6"/>
  <c r="O27" i="6" s="1"/>
  <c r="G26" i="6"/>
  <c r="H26" i="6" s="1"/>
  <c r="N30" i="2" s="1"/>
  <c r="F26" i="6"/>
  <c r="E26" i="6"/>
  <c r="D26" i="6"/>
  <c r="B26" i="6"/>
  <c r="C26" i="6" s="1"/>
  <c r="G25" i="6"/>
  <c r="F25" i="6"/>
  <c r="E25" i="6"/>
  <c r="O25" i="6" s="1"/>
  <c r="D25" i="6"/>
  <c r="B25" i="6"/>
  <c r="C25" i="6" s="1"/>
  <c r="G24" i="6"/>
  <c r="H24" i="6" s="1"/>
  <c r="N28" i="2" s="1"/>
  <c r="F24" i="6"/>
  <c r="E24" i="6"/>
  <c r="D24" i="6"/>
  <c r="B24" i="6"/>
  <c r="C24" i="6" s="1"/>
  <c r="G23" i="6"/>
  <c r="F23" i="6"/>
  <c r="E23" i="6"/>
  <c r="D23" i="6"/>
  <c r="P23" i="6" s="1"/>
  <c r="B23" i="6"/>
  <c r="H22" i="6"/>
  <c r="N26" i="2" s="1"/>
  <c r="G22" i="6"/>
  <c r="F22" i="6"/>
  <c r="E22" i="6"/>
  <c r="D22" i="6"/>
  <c r="B22" i="6"/>
  <c r="C22" i="6" s="1"/>
  <c r="G21" i="6"/>
  <c r="F21" i="6"/>
  <c r="E21" i="6"/>
  <c r="D21" i="6"/>
  <c r="P21" i="6" s="1"/>
  <c r="B21" i="6"/>
  <c r="G20" i="6"/>
  <c r="F20" i="6"/>
  <c r="H20" i="6" s="1"/>
  <c r="E20" i="6"/>
  <c r="D20" i="6"/>
  <c r="B20" i="6"/>
  <c r="C20" i="6" s="1"/>
  <c r="G19" i="6"/>
  <c r="F19" i="6"/>
  <c r="E19" i="6"/>
  <c r="D19" i="6"/>
  <c r="B19" i="6"/>
  <c r="O19" i="6" s="1"/>
  <c r="G18" i="6"/>
  <c r="F18" i="6"/>
  <c r="H18" i="6" s="1"/>
  <c r="N22" i="2" s="1"/>
  <c r="E18" i="6"/>
  <c r="D18" i="6"/>
  <c r="B18" i="6"/>
  <c r="C18" i="6" s="1"/>
  <c r="G17" i="6"/>
  <c r="F17" i="6"/>
  <c r="H17" i="6" s="1"/>
  <c r="N21" i="2" s="1"/>
  <c r="E17" i="6"/>
  <c r="D17" i="6"/>
  <c r="B17" i="6"/>
  <c r="C17" i="6" s="1"/>
  <c r="G16" i="6"/>
  <c r="F16" i="6"/>
  <c r="E16" i="6"/>
  <c r="D16" i="6"/>
  <c r="B16" i="6"/>
  <c r="C16" i="6" s="1"/>
  <c r="G15" i="6"/>
  <c r="F15" i="6"/>
  <c r="H15" i="6" s="1"/>
  <c r="N19" i="2" s="1"/>
  <c r="E15" i="6"/>
  <c r="D15" i="6"/>
  <c r="B15" i="6"/>
  <c r="G14" i="6"/>
  <c r="F14" i="6"/>
  <c r="E14" i="6"/>
  <c r="D14" i="6"/>
  <c r="B14" i="6"/>
  <c r="C14" i="6" s="1"/>
  <c r="G13" i="6"/>
  <c r="F13" i="6"/>
  <c r="E13" i="6"/>
  <c r="D13" i="6"/>
  <c r="B13" i="6"/>
  <c r="G12" i="6"/>
  <c r="F12" i="6"/>
  <c r="E12" i="6"/>
  <c r="D12" i="6"/>
  <c r="B12" i="6"/>
  <c r="C12" i="6" s="1"/>
  <c r="G11" i="6"/>
  <c r="F11" i="6"/>
  <c r="H11" i="6" s="1"/>
  <c r="E11" i="6"/>
  <c r="D11" i="6"/>
  <c r="B11" i="6"/>
  <c r="C11" i="6" s="1"/>
  <c r="G10" i="6"/>
  <c r="F10" i="6"/>
  <c r="E10" i="6"/>
  <c r="D10" i="6"/>
  <c r="B10" i="6"/>
  <c r="C10" i="6" s="1"/>
  <c r="G9" i="6"/>
  <c r="F9" i="6"/>
  <c r="H9" i="6" s="1"/>
  <c r="E9" i="6"/>
  <c r="O9" i="6" s="1"/>
  <c r="D9" i="6"/>
  <c r="B9" i="6"/>
  <c r="C9" i="6" s="1"/>
  <c r="G8" i="6"/>
  <c r="F8" i="6"/>
  <c r="E8" i="6"/>
  <c r="D8" i="6"/>
  <c r="B8" i="6"/>
  <c r="G7" i="6"/>
  <c r="F7" i="6"/>
  <c r="E7" i="6"/>
  <c r="D7" i="6"/>
  <c r="B7" i="6"/>
  <c r="C7" i="6" s="1"/>
  <c r="G6" i="6"/>
  <c r="F6" i="6"/>
  <c r="E6" i="6"/>
  <c r="D6" i="6"/>
  <c r="B6" i="6"/>
  <c r="G5" i="6"/>
  <c r="F5" i="6"/>
  <c r="E5" i="6"/>
  <c r="D5" i="6"/>
  <c r="B5" i="6"/>
  <c r="C5" i="6" s="1"/>
  <c r="G4" i="6"/>
  <c r="F4" i="6"/>
  <c r="E4" i="6"/>
  <c r="D4" i="6"/>
  <c r="B4" i="6"/>
  <c r="G3" i="6"/>
  <c r="F3" i="6"/>
  <c r="H3" i="6" s="1"/>
  <c r="W3" i="6" s="1"/>
  <c r="E3" i="6"/>
  <c r="D3" i="6"/>
  <c r="B3" i="6"/>
  <c r="C3" i="6" s="1"/>
  <c r="B13" i="5"/>
  <c r="D59" i="5" s="1"/>
  <c r="D78" i="5" s="1"/>
  <c r="B12" i="5"/>
  <c r="D58" i="5" s="1"/>
  <c r="D77" i="5" s="1"/>
  <c r="B11" i="5"/>
  <c r="D57" i="5" s="1"/>
  <c r="D76" i="5" s="1"/>
  <c r="B10" i="5"/>
  <c r="D56" i="5" s="1"/>
  <c r="B8" i="5"/>
  <c r="B7" i="5"/>
  <c r="E42" i="5" s="1"/>
  <c r="B4" i="5"/>
  <c r="A22" i="5" s="1"/>
  <c r="D25" i="5" s="1"/>
  <c r="B9" i="5"/>
  <c r="F54" i="5" s="1"/>
  <c r="B8" i="3"/>
  <c r="E5" i="3"/>
  <c r="E4" i="3"/>
  <c r="B4" i="3"/>
  <c r="E3" i="3"/>
  <c r="A3" i="3"/>
  <c r="N106" i="2"/>
  <c r="N105" i="2"/>
  <c r="N96" i="2"/>
  <c r="O94" i="2"/>
  <c r="N93" i="2"/>
  <c r="O85" i="2"/>
  <c r="N84" i="2"/>
  <c r="N79" i="2"/>
  <c r="N72" i="2"/>
  <c r="O64" i="2"/>
  <c r="N55" i="2"/>
  <c r="N47" i="2"/>
  <c r="N40" i="2"/>
  <c r="O38" i="2"/>
  <c r="N33" i="2"/>
  <c r="N3" i="2"/>
  <c r="L3" i="2"/>
  <c r="J3" i="2"/>
  <c r="F3" i="2"/>
  <c r="A3" i="2"/>
  <c r="F56" i="1"/>
  <c r="U26" i="6" l="1"/>
  <c r="H30" i="6"/>
  <c r="N34" i="2" s="1"/>
  <c r="J61" i="6"/>
  <c r="H72" i="6"/>
  <c r="N76" i="2" s="1"/>
  <c r="I75" i="6"/>
  <c r="O79" i="2" s="1"/>
  <c r="H85" i="6"/>
  <c r="N89" i="2" s="1"/>
  <c r="L89" i="6"/>
  <c r="O101" i="6"/>
  <c r="O95" i="6"/>
  <c r="H98" i="6"/>
  <c r="N102" i="2" s="1"/>
  <c r="N59" i="2"/>
  <c r="H45" i="6"/>
  <c r="O87" i="6"/>
  <c r="N60" i="2"/>
  <c r="K21" i="6"/>
  <c r="I32" i="6"/>
  <c r="O36" i="2" s="1"/>
  <c r="O35" i="6"/>
  <c r="H38" i="6"/>
  <c r="N42" i="2" s="1"/>
  <c r="H47" i="6"/>
  <c r="N51" i="2" s="1"/>
  <c r="N49" i="6"/>
  <c r="H57" i="6"/>
  <c r="N61" i="2" s="1"/>
  <c r="H61" i="6"/>
  <c r="N65" i="2" s="1"/>
  <c r="O75" i="6"/>
  <c r="H91" i="6"/>
  <c r="O93" i="6"/>
  <c r="H95" i="6"/>
  <c r="I22" i="5"/>
  <c r="U15" i="6"/>
  <c r="N34" i="6"/>
  <c r="H44" i="6"/>
  <c r="N48" i="2" s="1"/>
  <c r="H50" i="6"/>
  <c r="V50" i="6" s="1"/>
  <c r="H60" i="6"/>
  <c r="N64" i="2" s="1"/>
  <c r="U76" i="6"/>
  <c r="H12" i="6"/>
  <c r="V12" i="6" s="1"/>
  <c r="N17" i="6"/>
  <c r="H21" i="6"/>
  <c r="V21" i="6" s="1"/>
  <c r="H40" i="6"/>
  <c r="N44" i="2" s="1"/>
  <c r="H46" i="6"/>
  <c r="N50" i="2" s="1"/>
  <c r="H63" i="6"/>
  <c r="N67" i="2" s="1"/>
  <c r="O99" i="6"/>
  <c r="H25" i="5"/>
  <c r="N38" i="2"/>
  <c r="N8" i="6"/>
  <c r="L18" i="6"/>
  <c r="M20" i="6"/>
  <c r="N57" i="6"/>
  <c r="W75" i="6"/>
  <c r="J11" i="6"/>
  <c r="L26" i="6"/>
  <c r="C43" i="6"/>
  <c r="M56" i="6"/>
  <c r="C75" i="6"/>
  <c r="J97" i="6"/>
  <c r="K12" i="6"/>
  <c r="J16" i="6"/>
  <c r="M26" i="6"/>
  <c r="M28" i="6"/>
  <c r="O37" i="6"/>
  <c r="O41" i="6"/>
  <c r="O43" i="6"/>
  <c r="J45" i="6"/>
  <c r="C55" i="6"/>
  <c r="N58" i="6"/>
  <c r="J60" i="6"/>
  <c r="J67" i="6"/>
  <c r="K71" i="6"/>
  <c r="J73" i="6"/>
  <c r="K73" i="6"/>
  <c r="J79" i="6"/>
  <c r="C81" i="6"/>
  <c r="O97" i="6"/>
  <c r="M12" i="6"/>
  <c r="L22" i="6"/>
  <c r="J35" i="6"/>
  <c r="L35" i="6"/>
  <c r="O39" i="6"/>
  <c r="O45" i="6"/>
  <c r="C49" i="6"/>
  <c r="J55" i="6"/>
  <c r="O55" i="6"/>
  <c r="C57" i="6"/>
  <c r="O67" i="6"/>
  <c r="M94" i="6"/>
  <c r="L95" i="6"/>
  <c r="J101" i="6"/>
  <c r="O3" i="6"/>
  <c r="F23" i="5"/>
  <c r="W87" i="6"/>
  <c r="N91" i="2"/>
  <c r="W95" i="6"/>
  <c r="N99" i="2"/>
  <c r="N23" i="6"/>
  <c r="C23" i="6"/>
  <c r="L45" i="6"/>
  <c r="V42" i="6"/>
  <c r="Q42" i="6"/>
  <c r="N42" i="6"/>
  <c r="J52" i="6"/>
  <c r="J63" i="6"/>
  <c r="P63" i="6"/>
  <c r="K63" i="6"/>
  <c r="K67" i="6"/>
  <c r="I71" i="6"/>
  <c r="O75" i="2" s="1"/>
  <c r="Q71" i="6"/>
  <c r="O71" i="6"/>
  <c r="K77" i="6"/>
  <c r="K78" i="6"/>
  <c r="Q79" i="6"/>
  <c r="O79" i="6"/>
  <c r="K79" i="6"/>
  <c r="O91" i="6"/>
  <c r="C93" i="6"/>
  <c r="H93" i="6"/>
  <c r="K97" i="6"/>
  <c r="U98" i="6"/>
  <c r="I98" i="6"/>
  <c r="O102" i="2" s="1"/>
  <c r="N99" i="6"/>
  <c r="C99" i="6"/>
  <c r="N25" i="2"/>
  <c r="N31" i="2"/>
  <c r="H5" i="6"/>
  <c r="V5" i="6" s="1"/>
  <c r="H6" i="6"/>
  <c r="H10" i="6"/>
  <c r="O23" i="6"/>
  <c r="L24" i="6"/>
  <c r="L30" i="6"/>
  <c r="O33" i="6"/>
  <c r="J36" i="6"/>
  <c r="I40" i="6"/>
  <c r="O44" i="2" s="1"/>
  <c r="J46" i="6"/>
  <c r="H49" i="6"/>
  <c r="N53" i="2" s="1"/>
  <c r="K51" i="6"/>
  <c r="N53" i="6"/>
  <c r="C53" i="6"/>
  <c r="I56" i="6"/>
  <c r="O60" i="2" s="1"/>
  <c r="U56" i="6"/>
  <c r="Q56" i="6"/>
  <c r="N59" i="6"/>
  <c r="C59" i="6"/>
  <c r="L61" i="6"/>
  <c r="J62" i="6"/>
  <c r="M63" i="6"/>
  <c r="Q63" i="6"/>
  <c r="L63" i="6"/>
  <c r="H65" i="6"/>
  <c r="W65" i="6" s="1"/>
  <c r="L67" i="6"/>
  <c r="I77" i="6"/>
  <c r="O81" i="2" s="1"/>
  <c r="Q77" i="6"/>
  <c r="O77" i="6"/>
  <c r="J81" i="6"/>
  <c r="K81" i="6"/>
  <c r="C83" i="6"/>
  <c r="P90" i="6"/>
  <c r="J90" i="6"/>
  <c r="H94" i="6"/>
  <c r="P95" i="6"/>
  <c r="H96" i="6"/>
  <c r="N100" i="2" s="1"/>
  <c r="H100" i="6"/>
  <c r="N104" i="2" s="1"/>
  <c r="K101" i="6"/>
  <c r="K64" i="6"/>
  <c r="C64" i="6"/>
  <c r="J68" i="6"/>
  <c r="K72" i="6"/>
  <c r="J75" i="6"/>
  <c r="K75" i="6"/>
  <c r="W89" i="6"/>
  <c r="O89" i="6"/>
  <c r="N36" i="2"/>
  <c r="N43" i="2"/>
  <c r="U6" i="6"/>
  <c r="P19" i="6"/>
  <c r="K19" i="6"/>
  <c r="J19" i="6"/>
  <c r="P25" i="6"/>
  <c r="K25" i="6"/>
  <c r="J25" i="6"/>
  <c r="N52" i="2"/>
  <c r="H4" i="6"/>
  <c r="V4" i="6" s="1"/>
  <c r="K5" i="6"/>
  <c r="H7" i="6"/>
  <c r="U7" i="6" s="1"/>
  <c r="P10" i="6"/>
  <c r="H14" i="6"/>
  <c r="N18" i="2" s="1"/>
  <c r="P16" i="6"/>
  <c r="U18" i="6"/>
  <c r="M18" i="6"/>
  <c r="U20" i="6"/>
  <c r="H33" i="6"/>
  <c r="V33" i="6" s="1"/>
  <c r="K35" i="6"/>
  <c r="N47" i="6"/>
  <c r="C47" i="6"/>
  <c r="N50" i="6"/>
  <c r="H54" i="6"/>
  <c r="N58" i="2" s="1"/>
  <c r="Q60" i="6"/>
  <c r="J66" i="6"/>
  <c r="O69" i="6"/>
  <c r="Q73" i="6"/>
  <c r="O73" i="6"/>
  <c r="O83" i="6"/>
  <c r="K84" i="6"/>
  <c r="J85" i="6"/>
  <c r="P85" i="6"/>
  <c r="K85" i="6"/>
  <c r="J86" i="6"/>
  <c r="K89" i="6"/>
  <c r="M90" i="6"/>
  <c r="C100" i="6"/>
  <c r="M100" i="6"/>
  <c r="K14" i="6"/>
  <c r="M16" i="6"/>
  <c r="U24" i="6"/>
  <c r="J27" i="6"/>
  <c r="V29" i="6"/>
  <c r="N31" i="6"/>
  <c r="H37" i="6"/>
  <c r="V37" i="6" s="1"/>
  <c r="J38" i="6"/>
  <c r="V40" i="6"/>
  <c r="N41" i="6"/>
  <c r="J43" i="6"/>
  <c r="K43" i="6"/>
  <c r="J44" i="6"/>
  <c r="I48" i="6"/>
  <c r="O52" i="2" s="1"/>
  <c r="I50" i="6"/>
  <c r="O54" i="2" s="1"/>
  <c r="N51" i="6"/>
  <c r="H52" i="6"/>
  <c r="N56" i="2" s="1"/>
  <c r="H53" i="6"/>
  <c r="N57" i="2" s="1"/>
  <c r="J54" i="6"/>
  <c r="H59" i="6"/>
  <c r="N63" i="2" s="1"/>
  <c r="O61" i="6"/>
  <c r="J65" i="6"/>
  <c r="K65" i="6"/>
  <c r="H69" i="6"/>
  <c r="K74" i="6"/>
  <c r="K80" i="6"/>
  <c r="H82" i="6"/>
  <c r="N86" i="2" s="1"/>
  <c r="J83" i="6"/>
  <c r="H84" i="6"/>
  <c r="J93" i="6"/>
  <c r="K93" i="6"/>
  <c r="H99" i="6"/>
  <c r="U99" i="6" s="1"/>
  <c r="H13" i="6"/>
  <c r="N17" i="2" s="1"/>
  <c r="K15" i="6"/>
  <c r="H16" i="6"/>
  <c r="U16" i="6" s="1"/>
  <c r="H19" i="6"/>
  <c r="V19" i="6" s="1"/>
  <c r="N25" i="6"/>
  <c r="U27" i="6"/>
  <c r="K27" i="6"/>
  <c r="K29" i="6"/>
  <c r="C31" i="6"/>
  <c r="H35" i="6"/>
  <c r="J37" i="6"/>
  <c r="L37" i="6"/>
  <c r="U38" i="6"/>
  <c r="N39" i="6"/>
  <c r="C41" i="6"/>
  <c r="L43" i="6"/>
  <c r="N45" i="6"/>
  <c r="J53" i="6"/>
  <c r="L53" i="6"/>
  <c r="H58" i="6"/>
  <c r="W58" i="6" s="1"/>
  <c r="J59" i="6"/>
  <c r="K59" i="6"/>
  <c r="K62" i="6"/>
  <c r="J64" i="6"/>
  <c r="M65" i="6"/>
  <c r="L65" i="6"/>
  <c r="K66" i="6"/>
  <c r="H67" i="6"/>
  <c r="H70" i="6"/>
  <c r="V70" i="6" s="1"/>
  <c r="J71" i="6"/>
  <c r="K76" i="6"/>
  <c r="J77" i="6"/>
  <c r="H78" i="6"/>
  <c r="V78" i="6" s="1"/>
  <c r="K82" i="6"/>
  <c r="K86" i="6"/>
  <c r="H88" i="6"/>
  <c r="N92" i="2" s="1"/>
  <c r="H90" i="6"/>
  <c r="J92" i="6"/>
  <c r="L93" i="6"/>
  <c r="J94" i="6"/>
  <c r="H97" i="6"/>
  <c r="J99" i="6"/>
  <c r="K99" i="6"/>
  <c r="N101" i="6"/>
  <c r="W9" i="6"/>
  <c r="N13" i="2"/>
  <c r="W11" i="6"/>
  <c r="N15" i="2"/>
  <c r="O17" i="6"/>
  <c r="V9" i="6"/>
  <c r="U11" i="6"/>
  <c r="N11" i="6"/>
  <c r="W15" i="6"/>
  <c r="O5" i="6"/>
  <c r="O11" i="6"/>
  <c r="C15" i="6"/>
  <c r="P15" i="6" s="1"/>
  <c r="V15" i="6"/>
  <c r="U17" i="6"/>
  <c r="U14" i="6"/>
  <c r="K7" i="6"/>
  <c r="O13" i="6"/>
  <c r="V17" i="6"/>
  <c r="J6" i="6"/>
  <c r="V7" i="6"/>
  <c r="O7" i="6"/>
  <c r="H8" i="6"/>
  <c r="N12" i="2" s="1"/>
  <c r="K9" i="6"/>
  <c r="L11" i="6"/>
  <c r="Q12" i="6"/>
  <c r="J15" i="6"/>
  <c r="L15" i="6"/>
  <c r="L17" i="6"/>
  <c r="W17" i="6"/>
  <c r="W13" i="6"/>
  <c r="V13" i="6"/>
  <c r="N20" i="2"/>
  <c r="K3" i="6"/>
  <c r="J3" i="6"/>
  <c r="N8" i="2"/>
  <c r="D75" i="5"/>
  <c r="V3" i="6"/>
  <c r="L3" i="6"/>
  <c r="N4" i="6"/>
  <c r="J4" i="6"/>
  <c r="K4" i="6"/>
  <c r="C4" i="6"/>
  <c r="N10" i="2"/>
  <c r="V6" i="6"/>
  <c r="H26" i="5"/>
  <c r="D26" i="5"/>
  <c r="G25" i="5"/>
  <c r="C25" i="5"/>
  <c r="F24" i="5"/>
  <c r="I23" i="5"/>
  <c r="E23" i="5"/>
  <c r="H22" i="5"/>
  <c r="D22" i="5"/>
  <c r="G26" i="5"/>
  <c r="C26" i="5"/>
  <c r="F25" i="5"/>
  <c r="I24" i="5"/>
  <c r="E24" i="5"/>
  <c r="H23" i="5"/>
  <c r="D23" i="5"/>
  <c r="G22" i="5"/>
  <c r="C22" i="5"/>
  <c r="F26" i="5"/>
  <c r="I25" i="5"/>
  <c r="E25" i="5"/>
  <c r="H24" i="5"/>
  <c r="D24" i="5"/>
  <c r="G23" i="5"/>
  <c r="C23" i="5"/>
  <c r="F22" i="5"/>
  <c r="E73" i="5"/>
  <c r="C24" i="5"/>
  <c r="E26" i="5"/>
  <c r="P4" i="6"/>
  <c r="V8" i="6"/>
  <c r="N7" i="2"/>
  <c r="E22" i="5"/>
  <c r="G24" i="5"/>
  <c r="I26" i="5"/>
  <c r="P3" i="6"/>
  <c r="U4" i="6"/>
  <c r="U10" i="6"/>
  <c r="N14" i="2"/>
  <c r="V10" i="6"/>
  <c r="L5" i="6"/>
  <c r="P5" i="6"/>
  <c r="N6" i="6"/>
  <c r="J8" i="6"/>
  <c r="L10" i="6"/>
  <c r="I14" i="6"/>
  <c r="K20" i="6"/>
  <c r="J20" i="6"/>
  <c r="N21" i="6"/>
  <c r="W22" i="6"/>
  <c r="O22" i="6"/>
  <c r="V22" i="6"/>
  <c r="N22" i="6"/>
  <c r="I22" i="6"/>
  <c r="Q22" i="6"/>
  <c r="N29" i="6"/>
  <c r="W30" i="6"/>
  <c r="O30" i="6"/>
  <c r="V30" i="6"/>
  <c r="N30" i="6"/>
  <c r="J39" i="6"/>
  <c r="L39" i="6"/>
  <c r="K39" i="6"/>
  <c r="V43" i="6"/>
  <c r="W43" i="6"/>
  <c r="O44" i="6"/>
  <c r="V44" i="6"/>
  <c r="N44" i="6"/>
  <c r="M44" i="6"/>
  <c r="W45" i="6"/>
  <c r="C48" i="6"/>
  <c r="J48" i="6"/>
  <c r="W52" i="6"/>
  <c r="O52" i="6"/>
  <c r="V52" i="6"/>
  <c r="N52" i="6"/>
  <c r="U52" i="6"/>
  <c r="M52" i="6"/>
  <c r="V53" i="6"/>
  <c r="W53" i="6"/>
  <c r="M64" i="6"/>
  <c r="Q64" i="6"/>
  <c r="I64" i="6"/>
  <c r="O64" i="6"/>
  <c r="N64" i="6"/>
  <c r="N24" i="2"/>
  <c r="N32" i="2"/>
  <c r="I3" i="6"/>
  <c r="M3" i="6"/>
  <c r="Q3" i="6"/>
  <c r="U3" i="6"/>
  <c r="O4" i="6"/>
  <c r="I5" i="6"/>
  <c r="M5" i="6"/>
  <c r="Q5" i="6"/>
  <c r="C6" i="6"/>
  <c r="Q6" i="6" s="1"/>
  <c r="K6" i="6"/>
  <c r="O6" i="6"/>
  <c r="W6" i="6"/>
  <c r="I7" i="6"/>
  <c r="M7" i="6"/>
  <c r="Q7" i="6"/>
  <c r="C8" i="6"/>
  <c r="P8" i="6" s="1"/>
  <c r="K8" i="6"/>
  <c r="O8" i="6"/>
  <c r="W8" i="6"/>
  <c r="I9" i="6"/>
  <c r="M9" i="6"/>
  <c r="Q9" i="6"/>
  <c r="U9" i="6"/>
  <c r="K10" i="6"/>
  <c r="M10" i="6"/>
  <c r="K11" i="6"/>
  <c r="P11" i="6"/>
  <c r="V11" i="6"/>
  <c r="W12" i="6"/>
  <c r="O12" i="6"/>
  <c r="I12" i="6"/>
  <c r="N12" i="6"/>
  <c r="C13" i="6"/>
  <c r="P13" i="6" s="1"/>
  <c r="L13" i="6"/>
  <c r="J14" i="6"/>
  <c r="P14" i="6"/>
  <c r="N15" i="6"/>
  <c r="L16" i="6"/>
  <c r="Q16" i="6"/>
  <c r="J17" i="6"/>
  <c r="K18" i="6"/>
  <c r="J18" i="6"/>
  <c r="P18" i="6"/>
  <c r="N19" i="6"/>
  <c r="W20" i="6"/>
  <c r="O20" i="6"/>
  <c r="V20" i="6"/>
  <c r="N20" i="6"/>
  <c r="I20" i="6"/>
  <c r="Q20" i="6"/>
  <c r="C21" i="6"/>
  <c r="O21" i="6"/>
  <c r="W21" i="6"/>
  <c r="J23" i="6"/>
  <c r="M24" i="6"/>
  <c r="K26" i="6"/>
  <c r="J26" i="6"/>
  <c r="P26" i="6"/>
  <c r="N27" i="6"/>
  <c r="V27" i="6"/>
  <c r="W28" i="6"/>
  <c r="O28" i="6"/>
  <c r="V28" i="6"/>
  <c r="N28" i="6"/>
  <c r="I28" i="6"/>
  <c r="Q28" i="6"/>
  <c r="C29" i="6"/>
  <c r="O29" i="6"/>
  <c r="W29" i="6"/>
  <c r="J31" i="6"/>
  <c r="U32" i="6"/>
  <c r="J33" i="6"/>
  <c r="L33" i="6"/>
  <c r="U40" i="6"/>
  <c r="J41" i="6"/>
  <c r="L41" i="6"/>
  <c r="V41" i="6"/>
  <c r="W41" i="6"/>
  <c r="Q44" i="6"/>
  <c r="U48" i="6"/>
  <c r="J49" i="6"/>
  <c r="L49" i="6"/>
  <c r="W49" i="6"/>
  <c r="Q52" i="6"/>
  <c r="C58" i="6"/>
  <c r="J58" i="6"/>
  <c r="T60" i="6"/>
  <c r="S60" i="6"/>
  <c r="R60" i="6"/>
  <c r="W61" i="6"/>
  <c r="M62" i="6"/>
  <c r="Q62" i="6"/>
  <c r="I62" i="6"/>
  <c r="O62" i="6"/>
  <c r="N62" i="6"/>
  <c r="N85" i="6"/>
  <c r="M85" i="6"/>
  <c r="U85" i="6"/>
  <c r="O85" i="6"/>
  <c r="Q85" i="6"/>
  <c r="I85" i="6"/>
  <c r="L7" i="6"/>
  <c r="P7" i="6"/>
  <c r="L9" i="6"/>
  <c r="P9" i="6"/>
  <c r="Q10" i="6"/>
  <c r="K13" i="6"/>
  <c r="W14" i="6"/>
  <c r="O14" i="6"/>
  <c r="N14" i="6"/>
  <c r="P20" i="6"/>
  <c r="K28" i="6"/>
  <c r="J28" i="6"/>
  <c r="I30" i="6"/>
  <c r="Q30" i="6"/>
  <c r="C32" i="6"/>
  <c r="J32" i="6"/>
  <c r="W36" i="6"/>
  <c r="O36" i="6"/>
  <c r="V36" i="6"/>
  <c r="N36" i="6"/>
  <c r="U36" i="6"/>
  <c r="M36" i="6"/>
  <c r="C40" i="6"/>
  <c r="J40" i="6"/>
  <c r="J47" i="6"/>
  <c r="L47" i="6"/>
  <c r="K47" i="6"/>
  <c r="V51" i="6"/>
  <c r="W51" i="6"/>
  <c r="N16" i="2"/>
  <c r="N3" i="6"/>
  <c r="L4" i="6"/>
  <c r="J5" i="6"/>
  <c r="N5" i="6"/>
  <c r="L6" i="6"/>
  <c r="J7" i="6"/>
  <c r="N7" i="6"/>
  <c r="L8" i="6"/>
  <c r="J9" i="6"/>
  <c r="N9" i="6"/>
  <c r="W10" i="6"/>
  <c r="O10" i="6"/>
  <c r="I10" i="6"/>
  <c r="N10" i="6"/>
  <c r="J12" i="6"/>
  <c r="P12" i="6"/>
  <c r="U12" i="6"/>
  <c r="N13" i="6"/>
  <c r="L14" i="6"/>
  <c r="Q14" i="6"/>
  <c r="V14" i="6"/>
  <c r="O15" i="6"/>
  <c r="K16" i="6"/>
  <c r="K17" i="6"/>
  <c r="P17" i="6"/>
  <c r="W18" i="6"/>
  <c r="O18" i="6"/>
  <c r="V18" i="6"/>
  <c r="N18" i="6"/>
  <c r="I18" i="6"/>
  <c r="Q18" i="6"/>
  <c r="C19" i="6"/>
  <c r="L20" i="6"/>
  <c r="J21" i="6"/>
  <c r="M22" i="6"/>
  <c r="U22" i="6"/>
  <c r="U23" i="6"/>
  <c r="K23" i="6"/>
  <c r="K24" i="6"/>
  <c r="J24" i="6"/>
  <c r="P24" i="6"/>
  <c r="H25" i="6"/>
  <c r="U25" i="6" s="1"/>
  <c r="W26" i="6"/>
  <c r="O26" i="6"/>
  <c r="V26" i="6"/>
  <c r="N26" i="6"/>
  <c r="I26" i="6"/>
  <c r="Q26" i="6"/>
  <c r="C27" i="6"/>
  <c r="L28" i="6"/>
  <c r="J29" i="6"/>
  <c r="M30" i="6"/>
  <c r="U30" i="6"/>
  <c r="K31" i="6"/>
  <c r="M32" i="6"/>
  <c r="K33" i="6"/>
  <c r="C34" i="6"/>
  <c r="J34" i="6"/>
  <c r="V35" i="6"/>
  <c r="P39" i="6"/>
  <c r="M40" i="6"/>
  <c r="U41" i="6"/>
  <c r="K41" i="6"/>
  <c r="C42" i="6"/>
  <c r="J42" i="6"/>
  <c r="U43" i="6"/>
  <c r="P47" i="6"/>
  <c r="M48" i="6"/>
  <c r="U49" i="6"/>
  <c r="K49" i="6"/>
  <c r="C50" i="6"/>
  <c r="J50" i="6"/>
  <c r="U51" i="6"/>
  <c r="W54" i="6"/>
  <c r="O54" i="6"/>
  <c r="Q54" i="6"/>
  <c r="I54" i="6"/>
  <c r="V54" i="6"/>
  <c r="N54" i="6"/>
  <c r="M54" i="6"/>
  <c r="W55" i="6"/>
  <c r="J57" i="6"/>
  <c r="L57" i="6"/>
  <c r="K57" i="6"/>
  <c r="V57" i="6"/>
  <c r="W57" i="6"/>
  <c r="I4" i="6"/>
  <c r="M4" i="6"/>
  <c r="Q4" i="6"/>
  <c r="I6" i="6"/>
  <c r="M6" i="6"/>
  <c r="I8" i="6"/>
  <c r="M8" i="6"/>
  <c r="Q8" i="6"/>
  <c r="J10" i="6"/>
  <c r="L12" i="6"/>
  <c r="U13" i="6"/>
  <c r="J13" i="6"/>
  <c r="M14" i="6"/>
  <c r="O16" i="6"/>
  <c r="I16" i="6"/>
  <c r="N16" i="6"/>
  <c r="U21" i="6"/>
  <c r="K22" i="6"/>
  <c r="J22" i="6"/>
  <c r="P22" i="6"/>
  <c r="H23" i="6"/>
  <c r="W24" i="6"/>
  <c r="O24" i="6"/>
  <c r="V24" i="6"/>
  <c r="N24" i="6"/>
  <c r="I24" i="6"/>
  <c r="Q24" i="6"/>
  <c r="U29" i="6"/>
  <c r="K30" i="6"/>
  <c r="J30" i="6"/>
  <c r="P30" i="6"/>
  <c r="H31" i="6"/>
  <c r="V31" i="6" s="1"/>
  <c r="N32" i="6"/>
  <c r="T34" i="6"/>
  <c r="S34" i="6"/>
  <c r="R34" i="6"/>
  <c r="I36" i="6"/>
  <c r="W38" i="6"/>
  <c r="O38" i="6"/>
  <c r="Q38" i="6"/>
  <c r="I38" i="6"/>
  <c r="V38" i="6"/>
  <c r="N38" i="6"/>
  <c r="M38" i="6"/>
  <c r="N40" i="6"/>
  <c r="T42" i="6"/>
  <c r="S42" i="6"/>
  <c r="R42" i="6"/>
  <c r="I44" i="6"/>
  <c r="O46" i="6"/>
  <c r="Q46" i="6"/>
  <c r="I46" i="6"/>
  <c r="V46" i="6"/>
  <c r="N46" i="6"/>
  <c r="M46" i="6"/>
  <c r="N48" i="6"/>
  <c r="S50" i="6"/>
  <c r="I52" i="6"/>
  <c r="O66" i="6"/>
  <c r="N66" i="6"/>
  <c r="M66" i="6"/>
  <c r="I66" i="6"/>
  <c r="Q66" i="6"/>
  <c r="W68" i="6"/>
  <c r="O68" i="6"/>
  <c r="Q68" i="6"/>
  <c r="I68" i="6"/>
  <c r="V68" i="6"/>
  <c r="N68" i="6"/>
  <c r="U68" i="6"/>
  <c r="M68" i="6"/>
  <c r="P55" i="6"/>
  <c r="N56" i="6"/>
  <c r="U57" i="6"/>
  <c r="T58" i="6"/>
  <c r="S58" i="6"/>
  <c r="W60" i="6"/>
  <c r="O60" i="6"/>
  <c r="J69" i="6"/>
  <c r="L69" i="6"/>
  <c r="K69" i="6"/>
  <c r="C70" i="6"/>
  <c r="K70" i="6"/>
  <c r="R79" i="6"/>
  <c r="T79" i="6"/>
  <c r="S79" i="6"/>
  <c r="V80" i="6"/>
  <c r="N80" i="6"/>
  <c r="Q80" i="6"/>
  <c r="I80" i="6"/>
  <c r="W80" i="6"/>
  <c r="O80" i="6"/>
  <c r="U80" i="6"/>
  <c r="M80" i="6"/>
  <c r="K96" i="6"/>
  <c r="C96" i="6"/>
  <c r="J96" i="6"/>
  <c r="M96" i="6"/>
  <c r="L19" i="6"/>
  <c r="L21" i="6"/>
  <c r="L23" i="6"/>
  <c r="L25" i="6"/>
  <c r="L27" i="6"/>
  <c r="L29" i="6"/>
  <c r="L31" i="6"/>
  <c r="T32" i="6"/>
  <c r="S32" i="6"/>
  <c r="W34" i="6"/>
  <c r="O34" i="6"/>
  <c r="P37" i="6"/>
  <c r="V39" i="6"/>
  <c r="W42" i="6"/>
  <c r="O42" i="6"/>
  <c r="P45" i="6"/>
  <c r="T48" i="6"/>
  <c r="O50" i="6"/>
  <c r="P53" i="6"/>
  <c r="U55" i="6"/>
  <c r="K55" i="6"/>
  <c r="T56" i="6"/>
  <c r="S56" i="6"/>
  <c r="O58" i="6"/>
  <c r="R58" i="6"/>
  <c r="M60" i="6"/>
  <c r="U60" i="6"/>
  <c r="R71" i="6"/>
  <c r="T71" i="6"/>
  <c r="S71" i="6"/>
  <c r="V72" i="6"/>
  <c r="N72" i="6"/>
  <c r="Q72" i="6"/>
  <c r="I72" i="6"/>
  <c r="W72" i="6"/>
  <c r="O72" i="6"/>
  <c r="U72" i="6"/>
  <c r="M72" i="6"/>
  <c r="R73" i="6"/>
  <c r="T73" i="6"/>
  <c r="S73" i="6"/>
  <c r="V74" i="6"/>
  <c r="N74" i="6"/>
  <c r="Q74" i="6"/>
  <c r="I74" i="6"/>
  <c r="W74" i="6"/>
  <c r="O74" i="6"/>
  <c r="U74" i="6"/>
  <c r="M74" i="6"/>
  <c r="I11" i="6"/>
  <c r="M11" i="6"/>
  <c r="Q11" i="6"/>
  <c r="I13" i="6"/>
  <c r="M13" i="6"/>
  <c r="Q13" i="6"/>
  <c r="I15" i="6"/>
  <c r="M15" i="6"/>
  <c r="Q15" i="6"/>
  <c r="I17" i="6"/>
  <c r="M17" i="6"/>
  <c r="Q17" i="6"/>
  <c r="I19" i="6"/>
  <c r="M19" i="6"/>
  <c r="Q19" i="6"/>
  <c r="I21" i="6"/>
  <c r="M21" i="6"/>
  <c r="Q21" i="6"/>
  <c r="I23" i="6"/>
  <c r="M23" i="6"/>
  <c r="Q23" i="6"/>
  <c r="I25" i="6"/>
  <c r="M25" i="6"/>
  <c r="Q25" i="6"/>
  <c r="I27" i="6"/>
  <c r="M27" i="6"/>
  <c r="Q27" i="6"/>
  <c r="I29" i="6"/>
  <c r="M29" i="6"/>
  <c r="Q29" i="6"/>
  <c r="I31" i="6"/>
  <c r="M31" i="6"/>
  <c r="Q31" i="6"/>
  <c r="W32" i="6"/>
  <c r="O32" i="6"/>
  <c r="R32" i="6"/>
  <c r="M34" i="6"/>
  <c r="U34" i="6"/>
  <c r="P35" i="6"/>
  <c r="K37" i="6"/>
  <c r="W40" i="6"/>
  <c r="O40" i="6"/>
  <c r="M42" i="6"/>
  <c r="U42" i="6"/>
  <c r="P43" i="6"/>
  <c r="U45" i="6"/>
  <c r="K45" i="6"/>
  <c r="W48" i="6"/>
  <c r="O48" i="6"/>
  <c r="M50" i="6"/>
  <c r="P51" i="6"/>
  <c r="K53" i="6"/>
  <c r="L55" i="6"/>
  <c r="W56" i="6"/>
  <c r="O56" i="6"/>
  <c r="J56" i="6"/>
  <c r="R56" i="6"/>
  <c r="M58" i="6"/>
  <c r="U58" i="6"/>
  <c r="P59" i="6"/>
  <c r="N60" i="6"/>
  <c r="V60" i="6"/>
  <c r="K61" i="6"/>
  <c r="P69" i="6"/>
  <c r="R81" i="6"/>
  <c r="T81" i="6"/>
  <c r="S81" i="6"/>
  <c r="N82" i="6"/>
  <c r="Q82" i="6"/>
  <c r="I82" i="6"/>
  <c r="O82" i="6"/>
  <c r="M82" i="6"/>
  <c r="O88" i="6"/>
  <c r="Q88" i="6"/>
  <c r="I88" i="6"/>
  <c r="M88" i="6"/>
  <c r="V88" i="6"/>
  <c r="W92" i="6"/>
  <c r="O92" i="6"/>
  <c r="U92" i="6"/>
  <c r="M92" i="6"/>
  <c r="Q92" i="6"/>
  <c r="I92" i="6"/>
  <c r="V92" i="6"/>
  <c r="N92" i="6"/>
  <c r="T94" i="6"/>
  <c r="S94" i="6"/>
  <c r="R94" i="6"/>
  <c r="K32" i="6"/>
  <c r="I33" i="6"/>
  <c r="M33" i="6"/>
  <c r="Q33" i="6"/>
  <c r="K34" i="6"/>
  <c r="I35" i="6"/>
  <c r="M35" i="6"/>
  <c r="Q35" i="6"/>
  <c r="U35" i="6"/>
  <c r="K36" i="6"/>
  <c r="I37" i="6"/>
  <c r="M37" i="6"/>
  <c r="Q37" i="6"/>
  <c r="K38" i="6"/>
  <c r="I39" i="6"/>
  <c r="M39" i="6"/>
  <c r="Q39" i="6"/>
  <c r="U39" i="6"/>
  <c r="K40" i="6"/>
  <c r="I41" i="6"/>
  <c r="M41" i="6"/>
  <c r="Q41" i="6"/>
  <c r="K42" i="6"/>
  <c r="I43" i="6"/>
  <c r="M43" i="6"/>
  <c r="Q43" i="6"/>
  <c r="K44" i="6"/>
  <c r="I45" i="6"/>
  <c r="M45" i="6"/>
  <c r="Q45" i="6"/>
  <c r="K46" i="6"/>
  <c r="I47" i="6"/>
  <c r="M47" i="6"/>
  <c r="Q47" i="6"/>
  <c r="K48" i="6"/>
  <c r="I49" i="6"/>
  <c r="M49" i="6"/>
  <c r="Q49" i="6"/>
  <c r="K50" i="6"/>
  <c r="I51" i="6"/>
  <c r="M51" i="6"/>
  <c r="Q51" i="6"/>
  <c r="K52" i="6"/>
  <c r="I53" i="6"/>
  <c r="M53" i="6"/>
  <c r="Q53" i="6"/>
  <c r="K54" i="6"/>
  <c r="I55" i="6"/>
  <c r="M55" i="6"/>
  <c r="Q55" i="6"/>
  <c r="K56" i="6"/>
  <c r="I57" i="6"/>
  <c r="M57" i="6"/>
  <c r="Q57" i="6"/>
  <c r="K58" i="6"/>
  <c r="I59" i="6"/>
  <c r="M59" i="6"/>
  <c r="Q59" i="6"/>
  <c r="K60" i="6"/>
  <c r="N61" i="6"/>
  <c r="I61" i="6"/>
  <c r="M61" i="6"/>
  <c r="H62" i="6"/>
  <c r="N66" i="2" s="1"/>
  <c r="H64" i="6"/>
  <c r="N68" i="2" s="1"/>
  <c r="H66" i="6"/>
  <c r="N70" i="2" s="1"/>
  <c r="P67" i="6"/>
  <c r="K68" i="6"/>
  <c r="C68" i="6"/>
  <c r="V69" i="6"/>
  <c r="R75" i="6"/>
  <c r="T75" i="6"/>
  <c r="S75" i="6"/>
  <c r="V76" i="6"/>
  <c r="N76" i="6"/>
  <c r="Q76" i="6"/>
  <c r="I76" i="6"/>
  <c r="W76" i="6"/>
  <c r="O76" i="6"/>
  <c r="M76" i="6"/>
  <c r="R83" i="6"/>
  <c r="T83" i="6"/>
  <c r="S83" i="6"/>
  <c r="V84" i="6"/>
  <c r="Q84" i="6"/>
  <c r="N84" i="6"/>
  <c r="I84" i="6"/>
  <c r="O84" i="6"/>
  <c r="M84" i="6"/>
  <c r="L32" i="6"/>
  <c r="N33" i="6"/>
  <c r="L34" i="6"/>
  <c r="N35" i="6"/>
  <c r="L36" i="6"/>
  <c r="N37" i="6"/>
  <c r="L38" i="6"/>
  <c r="L40" i="6"/>
  <c r="L42" i="6"/>
  <c r="L44" i="6"/>
  <c r="L46" i="6"/>
  <c r="L48" i="6"/>
  <c r="L50" i="6"/>
  <c r="L52" i="6"/>
  <c r="L54" i="6"/>
  <c r="L56" i="6"/>
  <c r="L58" i="6"/>
  <c r="L60" i="6"/>
  <c r="N63" i="6"/>
  <c r="I63" i="6"/>
  <c r="O63" i="6"/>
  <c r="V65" i="6"/>
  <c r="N65" i="6"/>
  <c r="I65" i="6"/>
  <c r="O65" i="6"/>
  <c r="V67" i="6"/>
  <c r="N70" i="6"/>
  <c r="Q70" i="6"/>
  <c r="I70" i="6"/>
  <c r="O70" i="6"/>
  <c r="M70" i="6"/>
  <c r="R77" i="6"/>
  <c r="N78" i="6"/>
  <c r="Q78" i="6"/>
  <c r="I78" i="6"/>
  <c r="W78" i="6"/>
  <c r="O78" i="6"/>
  <c r="M78" i="6"/>
  <c r="J87" i="6"/>
  <c r="K87" i="6"/>
  <c r="L87" i="6"/>
  <c r="T98" i="6"/>
  <c r="S98" i="6"/>
  <c r="R98" i="6"/>
  <c r="I67" i="6"/>
  <c r="M67" i="6"/>
  <c r="Q67" i="6"/>
  <c r="U67" i="6"/>
  <c r="I69" i="6"/>
  <c r="M69" i="6"/>
  <c r="Q69" i="6"/>
  <c r="U69" i="6"/>
  <c r="N71" i="6"/>
  <c r="N73" i="6"/>
  <c r="V75" i="6"/>
  <c r="N75" i="6"/>
  <c r="N77" i="6"/>
  <c r="N79" i="6"/>
  <c r="N81" i="6"/>
  <c r="N83" i="6"/>
  <c r="K88" i="6"/>
  <c r="C88" i="6"/>
  <c r="V89" i="6"/>
  <c r="J91" i="6"/>
  <c r="K91" i="6"/>
  <c r="W96" i="6"/>
  <c r="O96" i="6"/>
  <c r="V96" i="6"/>
  <c r="N96" i="6"/>
  <c r="I96" i="6"/>
  <c r="Q96" i="6"/>
  <c r="U96" i="6"/>
  <c r="W100" i="6"/>
  <c r="O100" i="6"/>
  <c r="V100" i="6"/>
  <c r="N100" i="6"/>
  <c r="Q100" i="6"/>
  <c r="I100" i="6"/>
  <c r="U100" i="6"/>
  <c r="V101" i="6"/>
  <c r="L62" i="6"/>
  <c r="L64" i="6"/>
  <c r="L66" i="6"/>
  <c r="N67" i="6"/>
  <c r="L68" i="6"/>
  <c r="N69" i="6"/>
  <c r="P70" i="6"/>
  <c r="L70" i="6"/>
  <c r="J70" i="6"/>
  <c r="H71" i="6"/>
  <c r="U71" i="6" s="1"/>
  <c r="M71" i="6"/>
  <c r="H73" i="6"/>
  <c r="U73" i="6" s="1"/>
  <c r="M73" i="6"/>
  <c r="M75" i="6"/>
  <c r="U75" i="6"/>
  <c r="H77" i="6"/>
  <c r="U77" i="6" s="1"/>
  <c r="M77" i="6"/>
  <c r="H79" i="6"/>
  <c r="U79" i="6" s="1"/>
  <c r="M79" i="6"/>
  <c r="H81" i="6"/>
  <c r="M81" i="6"/>
  <c r="H83" i="6"/>
  <c r="V83" i="6" s="1"/>
  <c r="M83" i="6"/>
  <c r="Q86" i="6"/>
  <c r="N86" i="6"/>
  <c r="I86" i="6"/>
  <c r="M86" i="6"/>
  <c r="J88" i="6"/>
  <c r="T90" i="6"/>
  <c r="S90" i="6"/>
  <c r="R90" i="6"/>
  <c r="L91" i="6"/>
  <c r="K92" i="6"/>
  <c r="C92" i="6"/>
  <c r="V93" i="6"/>
  <c r="J95" i="6"/>
  <c r="K95" i="6"/>
  <c r="L71" i="6"/>
  <c r="P71" i="6"/>
  <c r="J72" i="6"/>
  <c r="L73" i="6"/>
  <c r="P73" i="6"/>
  <c r="J74" i="6"/>
  <c r="L75" i="6"/>
  <c r="P75" i="6"/>
  <c r="J76" i="6"/>
  <c r="L77" i="6"/>
  <c r="P77" i="6"/>
  <c r="J78" i="6"/>
  <c r="L79" i="6"/>
  <c r="P79" i="6"/>
  <c r="J80" i="6"/>
  <c r="L81" i="6"/>
  <c r="P81" i="6"/>
  <c r="J82" i="6"/>
  <c r="L83" i="6"/>
  <c r="P83" i="6"/>
  <c r="J84" i="6"/>
  <c r="P89" i="6"/>
  <c r="K90" i="6"/>
  <c r="C90" i="6"/>
  <c r="N90" i="6"/>
  <c r="V91" i="6"/>
  <c r="W94" i="6"/>
  <c r="O94" i="6"/>
  <c r="W102" i="6"/>
  <c r="L72" i="6"/>
  <c r="L74" i="6"/>
  <c r="L76" i="6"/>
  <c r="L78" i="6"/>
  <c r="L80" i="6"/>
  <c r="L82" i="6"/>
  <c r="L84" i="6"/>
  <c r="H86" i="6"/>
  <c r="W86" i="6" s="1"/>
  <c r="V87" i="6"/>
  <c r="O90" i="6"/>
  <c r="P93" i="6"/>
  <c r="N94" i="6"/>
  <c r="V94" i="6"/>
  <c r="V95" i="6"/>
  <c r="W98" i="6"/>
  <c r="O98" i="6"/>
  <c r="V98" i="6"/>
  <c r="N98" i="6"/>
  <c r="M98" i="6"/>
  <c r="I102" i="6"/>
  <c r="M102" i="6"/>
  <c r="Q102" i="6"/>
  <c r="U102" i="6"/>
  <c r="L97" i="6"/>
  <c r="P97" i="6"/>
  <c r="J98" i="6"/>
  <c r="L99" i="6"/>
  <c r="P99" i="6"/>
  <c r="J100" i="6"/>
  <c r="L101" i="6"/>
  <c r="P101" i="6"/>
  <c r="J102" i="6"/>
  <c r="N102" i="6"/>
  <c r="V102" i="6"/>
  <c r="I87" i="6"/>
  <c r="M87" i="6"/>
  <c r="Q87" i="6"/>
  <c r="U87" i="6"/>
  <c r="I89" i="6"/>
  <c r="M89" i="6"/>
  <c r="Q89" i="6"/>
  <c r="U89" i="6"/>
  <c r="I91" i="6"/>
  <c r="M91" i="6"/>
  <c r="Q91" i="6"/>
  <c r="U91" i="6"/>
  <c r="I93" i="6"/>
  <c r="M93" i="6"/>
  <c r="Q93" i="6"/>
  <c r="U93" i="6"/>
  <c r="K94" i="6"/>
  <c r="I95" i="6"/>
  <c r="M95" i="6"/>
  <c r="Q95" i="6"/>
  <c r="U95" i="6"/>
  <c r="I97" i="6"/>
  <c r="M97" i="6"/>
  <c r="Q97" i="6"/>
  <c r="K98" i="6"/>
  <c r="I99" i="6"/>
  <c r="M99" i="6"/>
  <c r="Q99" i="6"/>
  <c r="K100" i="6"/>
  <c r="I101" i="6"/>
  <c r="M101" i="6"/>
  <c r="Q101" i="6"/>
  <c r="U101" i="6"/>
  <c r="K102" i="6"/>
  <c r="O102" i="6"/>
  <c r="L86" i="6"/>
  <c r="N87" i="6"/>
  <c r="L88" i="6"/>
  <c r="N89" i="6"/>
  <c r="L90" i="6"/>
  <c r="N91" i="6"/>
  <c r="L92" i="6"/>
  <c r="N93" i="6"/>
  <c r="L94" i="6"/>
  <c r="N95" i="6"/>
  <c r="L96" i="6"/>
  <c r="N97" i="6"/>
  <c r="L98" i="6"/>
  <c r="L100" i="6"/>
  <c r="L102" i="6"/>
  <c r="U50" i="6" l="1"/>
  <c r="W59" i="6"/>
  <c r="V99" i="6"/>
  <c r="V59" i="6"/>
  <c r="V49" i="6"/>
  <c r="U44" i="6"/>
  <c r="N11" i="2"/>
  <c r="U19" i="6"/>
  <c r="U104" i="6" s="1"/>
  <c r="D35" i="7" s="1"/>
  <c r="V47" i="6"/>
  <c r="S40" i="6"/>
  <c r="V85" i="6"/>
  <c r="W7" i="6"/>
  <c r="U63" i="6"/>
  <c r="V45" i="6"/>
  <c r="N49" i="2"/>
  <c r="W50" i="6"/>
  <c r="W46" i="6"/>
  <c r="U59" i="6"/>
  <c r="U61" i="6"/>
  <c r="N54" i="2"/>
  <c r="U46" i="6"/>
  <c r="S77" i="6"/>
  <c r="V63" i="6"/>
  <c r="V61" i="6"/>
  <c r="U33" i="6"/>
  <c r="W47" i="6"/>
  <c r="U54" i="6"/>
  <c r="W44" i="6"/>
  <c r="V73" i="6"/>
  <c r="T77" i="6"/>
  <c r="U47" i="6"/>
  <c r="W85" i="6"/>
  <c r="W91" i="6"/>
  <c r="N95" i="2"/>
  <c r="W63" i="6"/>
  <c r="U78" i="6"/>
  <c r="N82" i="2"/>
  <c r="T40" i="6"/>
  <c r="T50" i="6"/>
  <c r="N9" i="2"/>
  <c r="W67" i="6"/>
  <c r="N71" i="2"/>
  <c r="W35" i="6"/>
  <c r="N39" i="2"/>
  <c r="U94" i="6"/>
  <c r="N98" i="2"/>
  <c r="W93" i="6"/>
  <c r="N97" i="2"/>
  <c r="V77" i="6"/>
  <c r="W97" i="6"/>
  <c r="N101" i="2"/>
  <c r="U82" i="6"/>
  <c r="W82" i="6"/>
  <c r="U31" i="6"/>
  <c r="V97" i="6"/>
  <c r="V79" i="6"/>
  <c r="W70" i="6"/>
  <c r="U37" i="6"/>
  <c r="U88" i="6"/>
  <c r="W88" i="6"/>
  <c r="U53" i="6"/>
  <c r="R48" i="6"/>
  <c r="R40" i="6"/>
  <c r="S48" i="6"/>
  <c r="V66" i="6"/>
  <c r="V16" i="6"/>
  <c r="W5" i="6"/>
  <c r="U84" i="6"/>
  <c r="N88" i="2"/>
  <c r="U90" i="6"/>
  <c r="N94" i="2"/>
  <c r="U70" i="6"/>
  <c r="N74" i="2"/>
  <c r="W37" i="6"/>
  <c r="N41" i="2"/>
  <c r="W33" i="6"/>
  <c r="N37" i="2"/>
  <c r="W90" i="6"/>
  <c r="V90" i="6"/>
  <c r="V82" i="6"/>
  <c r="U97" i="6"/>
  <c r="R50" i="6"/>
  <c r="W16" i="6"/>
  <c r="O104" i="6"/>
  <c r="D20" i="7" s="1"/>
  <c r="M36" i="1" s="1"/>
  <c r="U5" i="6"/>
  <c r="W4" i="6"/>
  <c r="V58" i="6"/>
  <c r="N62" i="2"/>
  <c r="W19" i="6"/>
  <c r="N23" i="2"/>
  <c r="W99" i="6"/>
  <c r="N103" i="2"/>
  <c r="W69" i="6"/>
  <c r="N73" i="2"/>
  <c r="U65" i="6"/>
  <c r="N69" i="2"/>
  <c r="W84" i="6"/>
  <c r="U8" i="6"/>
  <c r="R97" i="6"/>
  <c r="T97" i="6"/>
  <c r="S97" i="6"/>
  <c r="O101" i="2"/>
  <c r="R53" i="6"/>
  <c r="S53" i="6"/>
  <c r="T53" i="6"/>
  <c r="O57" i="2"/>
  <c r="R45" i="6"/>
  <c r="S45" i="6"/>
  <c r="T45" i="6"/>
  <c r="O49" i="2"/>
  <c r="T54" i="6"/>
  <c r="S54" i="6"/>
  <c r="R54" i="6"/>
  <c r="O58" i="2"/>
  <c r="S30" i="6"/>
  <c r="R30" i="6"/>
  <c r="O34" i="2"/>
  <c r="T30" i="6"/>
  <c r="S5" i="6"/>
  <c r="R5" i="6"/>
  <c r="T5" i="6"/>
  <c r="O9" i="2"/>
  <c r="S22" i="6"/>
  <c r="R22" i="6"/>
  <c r="O26" i="2"/>
  <c r="T22" i="6"/>
  <c r="S10" i="6"/>
  <c r="T10" i="6"/>
  <c r="O14" i="2"/>
  <c r="R10" i="6"/>
  <c r="N104" i="6"/>
  <c r="D19" i="7" s="1"/>
  <c r="K36" i="1" s="1"/>
  <c r="R85" i="6"/>
  <c r="S85" i="6"/>
  <c r="T85" i="6"/>
  <c r="O89" i="2"/>
  <c r="U62" i="6"/>
  <c r="S20" i="6"/>
  <c r="R20" i="6"/>
  <c r="T20" i="6"/>
  <c r="O24" i="2"/>
  <c r="S12" i="6"/>
  <c r="O16" i="2"/>
  <c r="T12" i="6"/>
  <c r="R12" i="6"/>
  <c r="M104" i="6"/>
  <c r="D18" i="7" s="1"/>
  <c r="V64" i="6"/>
  <c r="P6" i="6"/>
  <c r="P104" i="6" s="1"/>
  <c r="D10" i="7" s="1"/>
  <c r="R95" i="6"/>
  <c r="S95" i="6"/>
  <c r="T95" i="6"/>
  <c r="O99" i="2"/>
  <c r="W81" i="6"/>
  <c r="N85" i="2"/>
  <c r="T70" i="6"/>
  <c r="R70" i="6"/>
  <c r="S70" i="6"/>
  <c r="O74" i="2"/>
  <c r="R55" i="6"/>
  <c r="T55" i="6"/>
  <c r="S55" i="6"/>
  <c r="O59" i="2"/>
  <c r="R49" i="6"/>
  <c r="T49" i="6"/>
  <c r="S49" i="6"/>
  <c r="O53" i="2"/>
  <c r="R43" i="6"/>
  <c r="T43" i="6"/>
  <c r="S43" i="6"/>
  <c r="O47" i="2"/>
  <c r="T88" i="6"/>
  <c r="S88" i="6"/>
  <c r="R88" i="6"/>
  <c r="O92" i="2"/>
  <c r="S11" i="6"/>
  <c r="R11" i="6"/>
  <c r="T11" i="6"/>
  <c r="O15" i="2"/>
  <c r="T72" i="6"/>
  <c r="R72" i="6"/>
  <c r="S72" i="6"/>
  <c r="O76" i="2"/>
  <c r="T66" i="6"/>
  <c r="S66" i="6"/>
  <c r="R66" i="6"/>
  <c r="O70" i="2"/>
  <c r="T62" i="6"/>
  <c r="R62" i="6"/>
  <c r="S62" i="6"/>
  <c r="O66" i="2"/>
  <c r="S9" i="6"/>
  <c r="R9" i="6"/>
  <c r="T9" i="6"/>
  <c r="O13" i="2"/>
  <c r="Q104" i="6"/>
  <c r="D23" i="7" s="1"/>
  <c r="R91" i="6"/>
  <c r="S91" i="6"/>
  <c r="T91" i="6"/>
  <c r="O95" i="2"/>
  <c r="R87" i="6"/>
  <c r="S87" i="6"/>
  <c r="T87" i="6"/>
  <c r="O91" i="2"/>
  <c r="V86" i="6"/>
  <c r="R39" i="6"/>
  <c r="T39" i="6"/>
  <c r="S39" i="6"/>
  <c r="O43" i="2"/>
  <c r="T29" i="6"/>
  <c r="S29" i="6"/>
  <c r="R29" i="6"/>
  <c r="O33" i="2"/>
  <c r="T21" i="6"/>
  <c r="S21" i="6"/>
  <c r="R21" i="6"/>
  <c r="O25" i="2"/>
  <c r="T86" i="6"/>
  <c r="S86" i="6"/>
  <c r="R86" i="6"/>
  <c r="O90" i="2"/>
  <c r="U81" i="6"/>
  <c r="W77" i="6"/>
  <c r="N81" i="2"/>
  <c r="W71" i="6"/>
  <c r="N75" i="2"/>
  <c r="T100" i="6"/>
  <c r="S100" i="6"/>
  <c r="R100" i="6"/>
  <c r="O104" i="2"/>
  <c r="V71" i="6"/>
  <c r="R69" i="6"/>
  <c r="T69" i="6"/>
  <c r="S69" i="6"/>
  <c r="O73" i="2"/>
  <c r="R67" i="6"/>
  <c r="S67" i="6"/>
  <c r="T67" i="6"/>
  <c r="O71" i="2"/>
  <c r="T78" i="6"/>
  <c r="R78" i="6"/>
  <c r="S78" i="6"/>
  <c r="O82" i="2"/>
  <c r="R65" i="6"/>
  <c r="T65" i="6"/>
  <c r="S65" i="6"/>
  <c r="O69" i="2"/>
  <c r="R63" i="6"/>
  <c r="T63" i="6"/>
  <c r="S63" i="6"/>
  <c r="O67" i="2"/>
  <c r="R61" i="6"/>
  <c r="T61" i="6"/>
  <c r="S61" i="6"/>
  <c r="O65" i="2"/>
  <c r="R37" i="6"/>
  <c r="S37" i="6"/>
  <c r="T37" i="6"/>
  <c r="O41" i="2"/>
  <c r="T23" i="6"/>
  <c r="S23" i="6"/>
  <c r="R23" i="6"/>
  <c r="O27" i="2"/>
  <c r="T15" i="6"/>
  <c r="R15" i="6"/>
  <c r="S15" i="6"/>
  <c r="O19" i="2"/>
  <c r="U66" i="6"/>
  <c r="W66" i="6"/>
  <c r="T46" i="6"/>
  <c r="S46" i="6"/>
  <c r="O50" i="2"/>
  <c r="R46" i="6"/>
  <c r="T44" i="6"/>
  <c r="S44" i="6"/>
  <c r="R44" i="6"/>
  <c r="O48" i="2"/>
  <c r="T38" i="6"/>
  <c r="S38" i="6"/>
  <c r="O42" i="2"/>
  <c r="R38" i="6"/>
  <c r="T36" i="6"/>
  <c r="S36" i="6"/>
  <c r="R36" i="6"/>
  <c r="O40" i="2"/>
  <c r="V23" i="6"/>
  <c r="W23" i="6"/>
  <c r="N27" i="2"/>
  <c r="T8" i="6"/>
  <c r="O12" i="2"/>
  <c r="R8" i="6"/>
  <c r="S8" i="6"/>
  <c r="V62" i="6"/>
  <c r="S3" i="6"/>
  <c r="R3" i="6"/>
  <c r="T3" i="6"/>
  <c r="O7" i="2"/>
  <c r="L104" i="6"/>
  <c r="D7" i="7" s="1"/>
  <c r="M25" i="1" s="1"/>
  <c r="J104" i="6"/>
  <c r="D5" i="7" s="1"/>
  <c r="T102" i="6"/>
  <c r="S102" i="6"/>
  <c r="R102" i="6"/>
  <c r="O106" i="2"/>
  <c r="V81" i="6"/>
  <c r="R59" i="6"/>
  <c r="T59" i="6"/>
  <c r="S59" i="6"/>
  <c r="O63" i="2"/>
  <c r="R57" i="6"/>
  <c r="T57" i="6"/>
  <c r="S57" i="6"/>
  <c r="O61" i="2"/>
  <c r="R51" i="6"/>
  <c r="T51" i="6"/>
  <c r="S51" i="6"/>
  <c r="O55" i="2"/>
  <c r="R47" i="6"/>
  <c r="T47" i="6"/>
  <c r="S47" i="6"/>
  <c r="O51" i="2"/>
  <c r="R41" i="6"/>
  <c r="T41" i="6"/>
  <c r="S41" i="6"/>
  <c r="O45" i="2"/>
  <c r="R33" i="6"/>
  <c r="T33" i="6"/>
  <c r="S33" i="6"/>
  <c r="O37" i="2"/>
  <c r="T27" i="6"/>
  <c r="R27" i="6"/>
  <c r="S27" i="6"/>
  <c r="O31" i="2"/>
  <c r="T19" i="6"/>
  <c r="R19" i="6"/>
  <c r="S19" i="6"/>
  <c r="O23" i="2"/>
  <c r="T80" i="6"/>
  <c r="R80" i="6"/>
  <c r="S80" i="6"/>
  <c r="O84" i="2"/>
  <c r="S16" i="6"/>
  <c r="T16" i="6"/>
  <c r="R16" i="6"/>
  <c r="O20" i="2"/>
  <c r="T4" i="6"/>
  <c r="O8" i="2"/>
  <c r="R4" i="6"/>
  <c r="S4" i="6"/>
  <c r="W25" i="6"/>
  <c r="V25" i="6"/>
  <c r="N29" i="2"/>
  <c r="S18" i="6"/>
  <c r="R18" i="6"/>
  <c r="T18" i="6"/>
  <c r="O22" i="2"/>
  <c r="W62" i="6"/>
  <c r="S28" i="6"/>
  <c r="R28" i="6"/>
  <c r="T28" i="6"/>
  <c r="O32" i="2"/>
  <c r="S7" i="6"/>
  <c r="R7" i="6"/>
  <c r="T7" i="6"/>
  <c r="O11" i="2"/>
  <c r="S14" i="6"/>
  <c r="R14" i="6"/>
  <c r="O18" i="2"/>
  <c r="T14" i="6"/>
  <c r="R93" i="6"/>
  <c r="T93" i="6"/>
  <c r="S93" i="6"/>
  <c r="O97" i="2"/>
  <c r="R89" i="6"/>
  <c r="T89" i="6"/>
  <c r="S89" i="6"/>
  <c r="O93" i="2"/>
  <c r="U86" i="6"/>
  <c r="N90" i="2"/>
  <c r="W83" i="6"/>
  <c r="N87" i="2"/>
  <c r="T84" i="6"/>
  <c r="S84" i="6"/>
  <c r="R84" i="6"/>
  <c r="O88" i="2"/>
  <c r="T31" i="6"/>
  <c r="S31" i="6"/>
  <c r="R31" i="6"/>
  <c r="O35" i="2"/>
  <c r="T13" i="6"/>
  <c r="S13" i="6"/>
  <c r="R13" i="6"/>
  <c r="O17" i="2"/>
  <c r="T74" i="6"/>
  <c r="R74" i="6"/>
  <c r="S74" i="6"/>
  <c r="O78" i="2"/>
  <c r="T52" i="6"/>
  <c r="S52" i="6"/>
  <c r="R52" i="6"/>
  <c r="O56" i="2"/>
  <c r="S24" i="6"/>
  <c r="R24" i="6"/>
  <c r="O28" i="2"/>
  <c r="T24" i="6"/>
  <c r="T6" i="6"/>
  <c r="O10" i="2"/>
  <c r="S6" i="6"/>
  <c r="R6" i="6"/>
  <c r="R101" i="6"/>
  <c r="T101" i="6"/>
  <c r="S101" i="6"/>
  <c r="O105" i="2"/>
  <c r="R99" i="6"/>
  <c r="T99" i="6"/>
  <c r="S99" i="6"/>
  <c r="O103" i="2"/>
  <c r="U83" i="6"/>
  <c r="W79" i="6"/>
  <c r="N83" i="2"/>
  <c r="W73" i="6"/>
  <c r="N77" i="2"/>
  <c r="T96" i="6"/>
  <c r="S96" i="6"/>
  <c r="R96" i="6"/>
  <c r="O100" i="2"/>
  <c r="T76" i="6"/>
  <c r="R76" i="6"/>
  <c r="S76" i="6"/>
  <c r="O80" i="2"/>
  <c r="R35" i="6"/>
  <c r="S35" i="6"/>
  <c r="T35" i="6"/>
  <c r="O39" i="2"/>
  <c r="T92" i="6"/>
  <c r="S92" i="6"/>
  <c r="R92" i="6"/>
  <c r="O96" i="2"/>
  <c r="T82" i="6"/>
  <c r="R82" i="6"/>
  <c r="S82" i="6"/>
  <c r="O86" i="2"/>
  <c r="T25" i="6"/>
  <c r="R25" i="6"/>
  <c r="S25" i="6"/>
  <c r="O29" i="2"/>
  <c r="R17" i="6"/>
  <c r="S17" i="6"/>
  <c r="T17" i="6"/>
  <c r="O21" i="2"/>
  <c r="T68" i="6"/>
  <c r="S68" i="6"/>
  <c r="R68" i="6"/>
  <c r="O72" i="2"/>
  <c r="W31" i="6"/>
  <c r="N35" i="2"/>
  <c r="S26" i="6"/>
  <c r="R26" i="6"/>
  <c r="T26" i="6"/>
  <c r="O30" i="2"/>
  <c r="U64" i="6"/>
  <c r="T64" i="6"/>
  <c r="R64" i="6"/>
  <c r="S64" i="6"/>
  <c r="O68" i="2"/>
  <c r="W64" i="6"/>
  <c r="K104" i="6"/>
  <c r="D6" i="7" s="1"/>
  <c r="K25" i="1" s="1"/>
  <c r="W104" i="6" l="1"/>
  <c r="D43" i="7" s="1"/>
  <c r="V104" i="6"/>
  <c r="D39" i="7" s="1"/>
  <c r="S104" i="6"/>
  <c r="D28" i="7" s="1"/>
  <c r="L40" i="1" s="1"/>
  <c r="E21" i="7"/>
  <c r="I36" i="1"/>
  <c r="T104" i="6"/>
  <c r="D29" i="7" s="1"/>
  <c r="L41" i="1" s="1"/>
  <c r="E8" i="7"/>
  <c r="I25" i="1"/>
  <c r="R104" i="6"/>
  <c r="D27" i="7" s="1"/>
  <c r="D24" i="7" l="1"/>
  <c r="E25" i="7" s="1"/>
  <c r="N37" i="1" s="1"/>
  <c r="O36" i="1"/>
  <c r="B6" i="5"/>
  <c r="E31" i="7"/>
  <c r="L39" i="1"/>
  <c r="D11" i="7"/>
  <c r="E12" i="7" s="1"/>
  <c r="N26" i="1" s="1"/>
  <c r="B5" i="5"/>
  <c r="O25" i="1"/>
  <c r="D40" i="7" l="1"/>
  <c r="E41" i="7" s="1"/>
  <c r="L44" i="1" s="1"/>
  <c r="D44" i="7"/>
  <c r="E45" i="7" s="1"/>
  <c r="L45" i="1" s="1"/>
  <c r="D36" i="7"/>
  <c r="E37" i="7" s="1"/>
  <c r="L43" i="1" s="1"/>
  <c r="L42" i="1"/>
  <c r="D8" i="5"/>
  <c r="C45" i="5" s="1"/>
  <c r="C31" i="5"/>
  <c r="B37" i="5" s="1"/>
  <c r="C47" i="5"/>
  <c r="G37" i="5" l="1"/>
  <c r="C37" i="5"/>
  <c r="F37" i="5"/>
  <c r="E41" i="5" s="1"/>
  <c r="I37" i="5"/>
  <c r="I47" i="5" s="1"/>
  <c r="L63" i="1" s="1"/>
  <c r="E37" i="5"/>
  <c r="I39" i="5" s="1"/>
  <c r="H37" i="5"/>
  <c r="I45" i="5" s="1"/>
  <c r="L62" i="1" s="1"/>
  <c r="D37" i="5"/>
  <c r="L60" i="1" l="1"/>
  <c r="G42" i="5"/>
  <c r="I42" i="5" s="1"/>
  <c r="L61" i="1" s="1"/>
  <c r="E43" i="5"/>
  <c r="I49" i="5" l="1"/>
  <c r="M64" i="1" s="1"/>
  <c r="I43" i="5"/>
  <c r="K61" i="1" s="1"/>
  <c r="H43" i="5"/>
  <c r="I61" i="1" s="1"/>
  <c r="D60" i="5" l="1"/>
  <c r="F62" i="5" s="1"/>
  <c r="F64" i="5" s="1"/>
  <c r="I66" i="5" s="1"/>
  <c r="F68" i="5" s="1"/>
  <c r="D79" i="5" l="1"/>
  <c r="E80" i="5"/>
  <c r="E82" i="5" s="1"/>
  <c r="N55" i="1" s="1"/>
  <c r="E88" i="5"/>
  <c r="M58" i="1" l="1"/>
  <c r="N54" i="1"/>
  <c r="E84" i="5"/>
  <c r="N56" i="1" s="1"/>
</calcChain>
</file>

<file path=xl/sharedStrings.xml><?xml version="1.0" encoding="utf-8"?>
<sst xmlns="http://schemas.openxmlformats.org/spreadsheetml/2006/main" count="278" uniqueCount="173">
  <si>
    <r>
      <rPr>
        <b/>
        <sz val="18"/>
        <rFont val="Times New Roman"/>
        <family val="1"/>
        <charset val="1"/>
      </rPr>
      <t xml:space="preserve">Antrag, sachlicher Bericht und Verwendungsnachweis 
</t>
    </r>
    <r>
      <rPr>
        <b/>
        <sz val="14"/>
        <rFont val="Times New Roman"/>
        <family val="1"/>
        <charset val="1"/>
      </rPr>
      <t>für D-Lehrgang (LMV/LMJ Rheinland-Pfalz)</t>
    </r>
  </si>
  <si>
    <t>Empfänger_in der Zuwendung</t>
  </si>
  <si>
    <t>Eingangsstempel</t>
  </si>
  <si>
    <t>Kreismusikverband:</t>
  </si>
  <si>
    <t>(wird von LMJ/LMV ausgefüllt)</t>
  </si>
  <si>
    <t>Verantwortliche Person:</t>
  </si>
  <si>
    <t>Anschrift:</t>
  </si>
  <si>
    <t>Tel. oder E-Mail:</t>
  </si>
  <si>
    <t>IBAN:</t>
  </si>
  <si>
    <t>Bearbeitungsvermerke</t>
  </si>
  <si>
    <t>BIC:</t>
  </si>
  <si>
    <t>Bewilligte Landeszuwendung</t>
  </si>
  <si>
    <t>Art der Maßnahme</t>
  </si>
  <si>
    <t>D2</t>
  </si>
  <si>
    <t>Lehrgang</t>
  </si>
  <si>
    <t>erster Unterrichtstag</t>
  </si>
  <si>
    <t>letzter Unterrichtstag</t>
  </si>
  <si>
    <r>
      <rPr>
        <sz val="9"/>
        <rFont val="Times New Roman"/>
        <family val="1"/>
        <charset val="1"/>
      </rPr>
      <t>Anzahl der Lehrgangstage (</t>
    </r>
    <r>
      <rPr>
        <b/>
        <sz val="9"/>
        <rFont val="Times New Roman"/>
        <family val="1"/>
        <charset val="1"/>
      </rPr>
      <t>ohne</t>
    </r>
    <r>
      <rPr>
        <sz val="9"/>
        <rFont val="Times New Roman"/>
        <family val="1"/>
        <charset val="1"/>
      </rPr>
      <t xml:space="preserve"> Prüfung)</t>
    </r>
  </si>
  <si>
    <r>
      <rPr>
        <sz val="9"/>
        <rFont val="Times New Roman"/>
        <family val="1"/>
        <charset val="1"/>
      </rPr>
      <t xml:space="preserve">Dozentenstunden gesamt (alle Dozent_innen, à 45 Min., </t>
    </r>
    <r>
      <rPr>
        <b/>
        <sz val="9"/>
        <rFont val="Times New Roman"/>
        <family val="1"/>
        <charset val="1"/>
      </rPr>
      <t>ohne</t>
    </r>
    <r>
      <rPr>
        <sz val="9"/>
        <rFont val="Times New Roman"/>
        <family val="1"/>
        <charset val="1"/>
      </rPr>
      <t xml:space="preserve"> Prüfung)</t>
    </r>
  </si>
  <si>
    <t>Verwendung der Lehrgangshefte der LMJ-RLP</t>
  </si>
  <si>
    <t xml:space="preserve"> (ja/nein)</t>
  </si>
  <si>
    <t>ja</t>
  </si>
  <si>
    <t>Lehrgangsleiter_in</t>
  </si>
  <si>
    <t>Anzahl der Lehrgangs-Teilnehmer_innen</t>
  </si>
  <si>
    <t>m:</t>
  </si>
  <si>
    <t>w:</t>
  </si>
  <si>
    <t>d:</t>
  </si>
  <si>
    <t>gesamt:</t>
  </si>
  <si>
    <t>Durchschnittsalter der Teilnehmer_innen</t>
  </si>
  <si>
    <t>Jahre</t>
  </si>
  <si>
    <r>
      <rPr>
        <sz val="9"/>
        <rFont val="Times New Roman"/>
        <family val="1"/>
        <charset val="1"/>
      </rPr>
      <t xml:space="preserve">Anzahl der Lehrgangsstunden Theorie (à 45 Min., </t>
    </r>
    <r>
      <rPr>
        <b/>
        <sz val="9"/>
        <rFont val="Times New Roman"/>
        <family val="1"/>
        <charset val="1"/>
      </rPr>
      <t>ohne</t>
    </r>
    <r>
      <rPr>
        <sz val="9"/>
        <rFont val="Times New Roman"/>
        <family val="1"/>
        <charset val="1"/>
      </rPr>
      <t xml:space="preserve"> Prüfung)</t>
    </r>
  </si>
  <si>
    <r>
      <rPr>
        <sz val="9"/>
        <rFont val="Times New Roman"/>
        <family val="1"/>
        <charset val="1"/>
      </rPr>
      <t xml:space="preserve">Anzahl der Instrumentalunterrichtsstunden (à 45 Min., </t>
    </r>
    <r>
      <rPr>
        <b/>
        <sz val="9"/>
        <rFont val="Times New Roman"/>
        <family val="1"/>
        <charset val="1"/>
      </rPr>
      <t>ohne</t>
    </r>
    <r>
      <rPr>
        <sz val="9"/>
        <rFont val="Times New Roman"/>
        <family val="1"/>
        <charset val="1"/>
      </rPr>
      <t xml:space="preserve"> Prüfung)</t>
    </r>
  </si>
  <si>
    <t>Daten zur Prüfung</t>
  </si>
  <si>
    <t>Prüfungstag</t>
  </si>
  <si>
    <t>Prüfungsvorsitz</t>
  </si>
  <si>
    <t>Anzahl der Prüfungs-Teilnehmer_innen</t>
  </si>
  <si>
    <t>Ergebnisse der bestandenen Prüfungen</t>
  </si>
  <si>
    <t>mit sehr gutem Erfolg</t>
  </si>
  <si>
    <t>mit gutem Erfolg</t>
  </si>
  <si>
    <t>mit Erfolg</t>
  </si>
  <si>
    <t>Summe</t>
  </si>
  <si>
    <t>Durchschnittspunkte Theorie</t>
  </si>
  <si>
    <t>Durchschnittspunkte Praxis</t>
  </si>
  <si>
    <t>Durchschnittspunkte gesamt</t>
  </si>
  <si>
    <t>Kosten und Finanzierung der Lehrgangsmaßnahme</t>
  </si>
  <si>
    <t>Ausgaben</t>
  </si>
  <si>
    <t>Einnahmen</t>
  </si>
  <si>
    <t>siehe Anlage „Ausgaben“</t>
  </si>
  <si>
    <t>TN_innen-Beiträge</t>
  </si>
  <si>
    <t>Zuschuss Landesjugendring</t>
  </si>
  <si>
    <t>sonstige Zuschüsse</t>
  </si>
  <si>
    <t>Spenden</t>
  </si>
  <si>
    <t>Zuschuss LMV/LMJ</t>
  </si>
  <si>
    <t>ungedeckte Kosten / Eigenmittel</t>
  </si>
  <si>
    <t>Gesamtausgaben</t>
  </si>
  <si>
    <t>Gesamtmittel</t>
  </si>
  <si>
    <t>berechnete Zuschusshöhe</t>
  </si>
  <si>
    <t>Modul Sockelbetrag</t>
  </si>
  <si>
    <t>Modul Unterrichtsstunden</t>
  </si>
  <si>
    <t>Modul Lehrgangshefte</t>
  </si>
  <si>
    <t>Modul Prüfungen</t>
  </si>
  <si>
    <t>maximale Zuschusshöhe</t>
  </si>
  <si>
    <t>Anmerkungen</t>
  </si>
  <si>
    <t>Anlagen</t>
  </si>
  <si>
    <t>Liste der Teilnehmer_innen und Prüfungsergebnisse</t>
  </si>
  <si>
    <t>Aufstellung der Ausgaben</t>
  </si>
  <si>
    <t>Erklärung</t>
  </si>
  <si>
    <t>Ich bestätige die Richtigkeit und Vollständigkeit der gemachten Angaben.</t>
  </si>
  <si>
    <t>Sofern nachträglich Zuschüsse oder Zuwendungen Dritter bewilligt oder geleistet werden, wird der LMV / die LMJ informiert.</t>
  </si>
  <si>
    <t>Die ordnungsgemäße, wirtschaftliche und zweckmäßige Verwendung der Zuschussmittel wird bestätigt.</t>
  </si>
  <si>
    <t>Die Originalbelege werden 10 Jahre aufbewahrt und für Prüfungen auf Anfrage dem LMV / der LMJ zur Verfügung gestellt.</t>
  </si>
  <si>
    <t>Der Antragsteller erklärt, dass die Bestimmungen der Lehrgangs-, Prüfungs- und Zuschussordnung der LMJ-RLP</t>
  </si>
  <si>
    <t>in der aktuellen Fassung eingehalten wurden.</t>
  </si>
  <si>
    <t>Die Bestimmungen des Bundeskinderschutzgesetzes (BKiSchG) und des Jugendschutzgesetzes (JuSchG) wurden berücksichtigt.</t>
  </si>
  <si>
    <t>Unterschrift</t>
  </si>
  <si>
    <t>Ort, Datum</t>
  </si>
  <si>
    <t>rechtsverbindliche Unterschrift</t>
  </si>
  <si>
    <t>Anlage: Lehrgangsteilnehmer_innen und Prüfungsergebnisse</t>
  </si>
  <si>
    <t>-Lehrgang</t>
  </si>
  <si>
    <t>KMV</t>
  </si>
  <si>
    <t>Beginn:</t>
  </si>
  <si>
    <t>Ende:</t>
  </si>
  <si>
    <t>Prüfung:</t>
  </si>
  <si>
    <t>lfd.</t>
  </si>
  <si>
    <t>Name</t>
  </si>
  <si>
    <t>Vorname</t>
  </si>
  <si>
    <t>Geschlecht</t>
  </si>
  <si>
    <t>Geb.-</t>
  </si>
  <si>
    <t>Verein</t>
  </si>
  <si>
    <t>Anschrift (nur bei D3-Lehrgang)</t>
  </si>
  <si>
    <t>Teilnahme</t>
  </si>
  <si>
    <t>Ergebnis der Prüfung</t>
  </si>
  <si>
    <t>Nr.</t>
  </si>
  <si>
    <t>(m/w/d)</t>
  </si>
  <si>
    <t>Datum</t>
  </si>
  <si>
    <t>Straße</t>
  </si>
  <si>
    <t>PLZ</t>
  </si>
  <si>
    <t>Ort</t>
  </si>
  <si>
    <t>Lehrgang?</t>
  </si>
  <si>
    <t>Prüfung?</t>
  </si>
  <si>
    <t>Theorie</t>
  </si>
  <si>
    <t>Praxis</t>
  </si>
  <si>
    <t>gesamt</t>
  </si>
  <si>
    <t>Prädikat</t>
  </si>
  <si>
    <t>m</t>
  </si>
  <si>
    <t>d</t>
  </si>
  <si>
    <t>w</t>
  </si>
  <si>
    <t>Anlage: Ausgabenaufstellung</t>
  </si>
  <si>
    <t>Beleg-Nr.</t>
  </si>
  <si>
    <t>Empfänger_in</t>
  </si>
  <si>
    <t>Grund der Zahlung</t>
  </si>
  <si>
    <t>Euro</t>
  </si>
  <si>
    <t>ohne</t>
  </si>
  <si>
    <t>Organisationspauschale</t>
  </si>
  <si>
    <t>Stufe</t>
  </si>
  <si>
    <t>TN von</t>
  </si>
  <si>
    <t>TN bis</t>
  </si>
  <si>
    <t>Sockel</t>
  </si>
  <si>
    <t>Std. max</t>
  </si>
  <si>
    <t>Std.-Satz</t>
  </si>
  <si>
    <t>Hefte LMJ</t>
  </si>
  <si>
    <t>je Prüfung</t>
  </si>
  <si>
    <t>D1</t>
  </si>
  <si>
    <t>D3</t>
  </si>
  <si>
    <t>1. Datenübernahme</t>
  </si>
  <si>
    <t>aus _Antrag+Bericht</t>
  </si>
  <si>
    <t>TN Lehrgang</t>
  </si>
  <si>
    <t>aus _Statistik</t>
  </si>
  <si>
    <t>TN Prüfung</t>
  </si>
  <si>
    <t>Doz-Stunden</t>
  </si>
  <si>
    <t>„ja/nein“</t>
  </si>
  <si>
    <t xml:space="preserve">aus _Ausgaben </t>
  </si>
  <si>
    <t>TN-Beiträge</t>
  </si>
  <si>
    <t>Zuschuss LJR</t>
  </si>
  <si>
    <t>sonst. Zusch.</t>
  </si>
  <si>
    <t>2. Zutreffende Tabelle</t>
  </si>
  <si>
    <t>3. Berechnungen Zuschuss</t>
  </si>
  <si>
    <t>3.1 Berechnung der Stufe</t>
  </si>
  <si>
    <t>3.2 zutreffende Werte</t>
  </si>
  <si>
    <t>3.3 Sockelbetrag</t>
  </si>
  <si>
    <t>3.4 Stundenbetrag</t>
  </si>
  <si>
    <t>max. Stunden</t>
  </si>
  <si>
    <t>tatsächl. Stunden</t>
  </si>
  <si>
    <t>Stunden gekürzt (ja/nein)</t>
  </si>
  <si>
    <t>Text:</t>
  </si>
  <si>
    <t>3.5 Betrag Hefte</t>
  </si>
  <si>
    <t xml:space="preserve"> </t>
  </si>
  <si>
    <t>3.6 Prüfungsbetrag</t>
  </si>
  <si>
    <t>3.7 max. Gesamtzuschuss</t>
  </si>
  <si>
    <t>4. Prüfung Überfinanzierung</t>
  </si>
  <si>
    <t>Zuschuss LMV ungekürzt</t>
  </si>
  <si>
    <t>Differenz („ungedeckte Kosten“)</t>
  </si>
  <si>
    <t>tatsächl. Gesamtzuschuss</t>
  </si>
  <si>
    <t>Summe Einnahmen nach Kürzung</t>
  </si>
  <si>
    <t>Berechnung ungedeckte Kosten / Eigenmittel</t>
  </si>
  <si>
    <t>Zuschuss LMV ggf. gekürzt</t>
  </si>
  <si>
    <t>Geschlecht Lehrgang</t>
  </si>
  <si>
    <t>Geschlecht Prüfung</t>
  </si>
  <si>
    <t>Alter</t>
  </si>
  <si>
    <t>Prüfungsergebnisse bestanden</t>
  </si>
  <si>
    <t>Prüfung</t>
  </si>
  <si>
    <t>sehr gut</t>
  </si>
  <si>
    <t>gut</t>
  </si>
  <si>
    <t>Statistik</t>
  </si>
  <si>
    <t>Teilnehmer</t>
  </si>
  <si>
    <t>Alter Summe</t>
  </si>
  <si>
    <t>Anzahl</t>
  </si>
  <si>
    <t>Durchschnitt</t>
  </si>
  <si>
    <t>Ergebnisse</t>
  </si>
  <si>
    <t>bestanden</t>
  </si>
  <si>
    <t>Durchschnittspunkte der bestandenen Prüfungen</t>
  </si>
  <si>
    <t>geprüfter Zuschuss</t>
  </si>
  <si>
    <t>Prüfung / Verhinderung negativer Zuschussbetrag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</si>
</sst>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"/>
    <numFmt numFmtId="165" formatCode="0.0"/>
    <numFmt numFmtId="166" formatCode="#,##0.00\ [$€-407];[Red]\-#,##0.00\ [$€-407]"/>
    <numFmt numFmtId="167" formatCode="#,##0.00&quot; €&quot;"/>
  </numFmts>
  <fonts count="23" x14ac:knownFonts="1">
    <font>
      <sz val="10"/>
      <name val="Times New Roman"/>
      <family val="1"/>
      <charset val="1"/>
    </font>
    <font>
      <sz val="9"/>
      <name val="Times New Roman"/>
      <family val="1"/>
      <charset val="1"/>
    </font>
    <font>
      <b/>
      <sz val="1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sz val="7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8.5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0"/>
      <name val="Arial"/>
      <family val="2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6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color rgb="FF0000CC"/>
      <name val="Times New Roman"/>
      <family val="1"/>
      <charset val="1"/>
    </font>
    <font>
      <sz val="10"/>
      <color rgb="FF3333FF"/>
      <name val="Times New Roman"/>
      <family val="1"/>
      <charset val="1"/>
    </font>
    <font>
      <sz val="10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  <fill>
      <patternFill patternType="solid">
        <fgColor rgb="FFCCFF00"/>
        <bgColor rgb="FFFFF200"/>
      </patternFill>
    </fill>
    <fill>
      <patternFill patternType="solid">
        <fgColor rgb="FFFFFF66"/>
        <bgColor rgb="FFFFFF99"/>
      </patternFill>
    </fill>
    <fill>
      <patternFill patternType="solid">
        <fgColor rgb="FF66FFFF"/>
        <bgColor rgb="FF99FFCC"/>
      </patternFill>
    </fill>
    <fill>
      <patternFill patternType="solid">
        <fgColor rgb="FFCCFF66"/>
        <bgColor rgb="FFFFFF66"/>
      </patternFill>
    </fill>
    <fill>
      <patternFill patternType="solid">
        <fgColor rgb="FFFFF200"/>
        <bgColor rgb="FFCCFF00"/>
      </patternFill>
    </fill>
    <fill>
      <patternFill patternType="solid">
        <fgColor rgb="FF99FFCC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CCFFFF"/>
        <bgColor rgb="FFEEEEEE"/>
      </patternFill>
    </fill>
    <fill>
      <patternFill patternType="solid">
        <fgColor rgb="FFFFCC99"/>
        <bgColor rgb="FFDDDDDD"/>
      </patternFill>
    </fill>
    <fill>
      <patternFill patternType="solid">
        <fgColor rgb="FFFFCCFF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/>
      <bottom style="hair">
        <color rgb="FF33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1" xfId="0" applyBorder="1"/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0" fontId="11" fillId="3" borderId="14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left" vertical="center" indent="1"/>
      <protection locked="0"/>
    </xf>
    <xf numFmtId="0" fontId="7" fillId="3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horizontal="right" vertical="center"/>
    </xf>
    <xf numFmtId="164" fontId="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4" fontId="0" fillId="0" borderId="13" xfId="0" applyNumberFormat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center" indent="1" shrinkToFit="1"/>
    </xf>
    <xf numFmtId="167" fontId="0" fillId="0" borderId="13" xfId="0" applyNumberFormat="1" applyFont="1" applyBorder="1" applyAlignment="1" applyProtection="1">
      <alignment vertical="center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67" fontId="0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indent="1"/>
    </xf>
    <xf numFmtId="167" fontId="4" fillId="0" borderId="13" xfId="0" applyNumberFormat="1" applyFont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/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6" fontId="0" fillId="5" borderId="0" xfId="0" applyNumberFormat="1" applyFont="1" applyFill="1"/>
    <xf numFmtId="0" fontId="0" fillId="6" borderId="0" xfId="0" applyFont="1" applyFill="1"/>
    <xf numFmtId="166" fontId="4" fillId="5" borderId="0" xfId="0" applyNumberFormat="1" applyFont="1" applyFill="1"/>
    <xf numFmtId="0" fontId="19" fillId="0" borderId="0" xfId="0" applyFont="1"/>
    <xf numFmtId="167" fontId="0" fillId="0" borderId="0" xfId="0" applyNumberFormat="1" applyFont="1"/>
    <xf numFmtId="166" fontId="0" fillId="0" borderId="0" xfId="0" applyNumberFormat="1" applyFont="1"/>
    <xf numFmtId="167" fontId="0" fillId="7" borderId="0" xfId="0" applyNumberFormat="1" applyFont="1" applyFill="1"/>
    <xf numFmtId="166" fontId="0" fillId="8" borderId="0" xfId="0" applyNumberFormat="1" applyFont="1" applyFill="1"/>
    <xf numFmtId="166" fontId="0" fillId="7" borderId="0" xfId="0" applyNumberFormat="1" applyFont="1" applyFill="1"/>
    <xf numFmtId="0" fontId="0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left" vertical="center" indent="1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9" fillId="8" borderId="0" xfId="0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164" fontId="14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6" fillId="3" borderId="14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left" vertical="center" indent="1"/>
    </xf>
    <xf numFmtId="0" fontId="11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7" fillId="0" borderId="0" xfId="0" applyFont="1" applyAlignment="1" applyProtection="1">
      <alignment horizontal="left" vertical="center" indent="1"/>
    </xf>
    <xf numFmtId="44" fontId="0" fillId="15" borderId="0" xfId="1" applyFont="1" applyFill="1"/>
    <xf numFmtId="0" fontId="2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166" fontId="1" fillId="0" borderId="9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/>
    </xf>
    <xf numFmtId="0" fontId="11" fillId="3" borderId="15" xfId="0" applyFont="1" applyFill="1" applyBorder="1" applyAlignment="1" applyProtection="1">
      <alignment horizontal="left" vertical="center" indent="1"/>
    </xf>
    <xf numFmtId="0" fontId="11" fillId="3" borderId="1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CC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F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66"/>
      <rgbColor rgb="FF99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FF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94"/>
  <sheetViews>
    <sheetView tabSelected="1" view="pageLayout" zoomScaleNormal="120" workbookViewId="0">
      <selection activeCell="B68" sqref="B68:N73"/>
    </sheetView>
  </sheetViews>
  <sheetFormatPr baseColWidth="10" defaultColWidth="9.33203125" defaultRowHeight="13.2" x14ac:dyDescent="0.25"/>
  <cols>
    <col min="1" max="1" width="4.77734375" style="1" customWidth="1"/>
    <col min="2" max="3" width="6.44140625" style="2" customWidth="1"/>
    <col min="4" max="4" width="8.109375" style="2" customWidth="1"/>
    <col min="5" max="13" width="6.44140625" style="2" customWidth="1"/>
    <col min="14" max="14" width="6.77734375" style="2" customWidth="1"/>
    <col min="15" max="1022" width="6.44140625" style="2" customWidth="1"/>
    <col min="1023" max="1025" width="6.44140625" customWidth="1"/>
  </cols>
  <sheetData>
    <row r="1" spans="1:15" ht="42.6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1.9" customHeight="1" x14ac:dyDescent="0.25"/>
    <row r="3" spans="1:15" ht="16.95" customHeight="1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K3" s="133" t="s">
        <v>2</v>
      </c>
      <c r="L3" s="133"/>
      <c r="M3" s="133"/>
      <c r="N3" s="133"/>
      <c r="O3" s="133"/>
    </row>
    <row r="4" spans="1:15" ht="16.95" customHeight="1" x14ac:dyDescent="0.25">
      <c r="A4" s="3" t="s">
        <v>3</v>
      </c>
      <c r="E4" s="134"/>
      <c r="F4" s="134"/>
      <c r="G4" s="134"/>
      <c r="H4" s="134"/>
      <c r="I4" s="134"/>
      <c r="K4" s="135" t="s">
        <v>4</v>
      </c>
      <c r="L4" s="135"/>
      <c r="M4" s="135"/>
      <c r="N4" s="135"/>
      <c r="O4" s="135"/>
    </row>
    <row r="5" spans="1:15" ht="16.95" customHeight="1" x14ac:dyDescent="0.25">
      <c r="A5" s="3" t="s">
        <v>5</v>
      </c>
      <c r="E5" s="134"/>
      <c r="F5" s="134"/>
      <c r="G5" s="134"/>
      <c r="H5" s="134"/>
      <c r="I5" s="134"/>
      <c r="K5" s="136"/>
      <c r="L5" s="136"/>
      <c r="M5" s="136"/>
      <c r="N5" s="136"/>
      <c r="O5" s="136"/>
    </row>
    <row r="6" spans="1:15" ht="16.95" customHeight="1" x14ac:dyDescent="0.25">
      <c r="A6" s="3" t="s">
        <v>6</v>
      </c>
      <c r="E6" s="134"/>
      <c r="F6" s="134"/>
      <c r="G6" s="134"/>
      <c r="H6" s="134"/>
      <c r="I6" s="134"/>
      <c r="K6" s="136"/>
      <c r="L6" s="136"/>
      <c r="M6" s="136"/>
      <c r="N6" s="136"/>
      <c r="O6" s="136"/>
    </row>
    <row r="7" spans="1:15" ht="16.95" customHeight="1" x14ac:dyDescent="0.25">
      <c r="A7" s="3"/>
      <c r="E7" s="134"/>
      <c r="F7" s="134"/>
      <c r="G7" s="134"/>
      <c r="H7" s="134"/>
      <c r="I7" s="134"/>
      <c r="K7" s="136"/>
      <c r="L7" s="136"/>
      <c r="M7" s="136"/>
      <c r="N7" s="136"/>
      <c r="O7" s="136"/>
    </row>
    <row r="8" spans="1:15" ht="16.95" customHeight="1" x14ac:dyDescent="0.25">
      <c r="A8" s="3" t="s">
        <v>7</v>
      </c>
      <c r="E8" s="134"/>
      <c r="F8" s="134"/>
      <c r="G8" s="134"/>
      <c r="H8" s="134"/>
      <c r="I8" s="134"/>
      <c r="K8" s="136"/>
      <c r="L8" s="136"/>
      <c r="M8" s="136"/>
      <c r="N8" s="136"/>
      <c r="O8" s="136"/>
    </row>
    <row r="9" spans="1:15" ht="11.25" customHeight="1" x14ac:dyDescent="0.25">
      <c r="A9" s="3"/>
      <c r="K9" s="1"/>
    </row>
    <row r="10" spans="1:15" ht="16.95" customHeight="1" x14ac:dyDescent="0.25">
      <c r="A10" s="3" t="s">
        <v>8</v>
      </c>
      <c r="E10" s="134"/>
      <c r="F10" s="134"/>
      <c r="G10" s="134"/>
      <c r="H10" s="134"/>
      <c r="I10" s="134"/>
      <c r="K10" s="133" t="s">
        <v>9</v>
      </c>
      <c r="L10" s="133"/>
      <c r="M10" s="133"/>
      <c r="N10" s="133"/>
      <c r="O10" s="133"/>
    </row>
    <row r="11" spans="1:15" ht="16.95" customHeight="1" x14ac:dyDescent="0.25">
      <c r="A11" s="3" t="s">
        <v>10</v>
      </c>
      <c r="E11" s="134"/>
      <c r="F11" s="134"/>
      <c r="G11" s="134"/>
      <c r="H11" s="134"/>
      <c r="I11" s="134"/>
      <c r="K11" s="135" t="s">
        <v>4</v>
      </c>
      <c r="L11" s="135"/>
      <c r="M11" s="135"/>
      <c r="N11" s="135"/>
      <c r="O11" s="135"/>
    </row>
    <row r="12" spans="1:15" ht="16.95" customHeight="1" x14ac:dyDescent="0.25">
      <c r="A12" s="3"/>
      <c r="K12" s="160"/>
      <c r="L12" s="160"/>
      <c r="M12" s="160"/>
      <c r="N12" s="160"/>
      <c r="O12" s="160"/>
    </row>
    <row r="13" spans="1:15" ht="16.95" customHeight="1" x14ac:dyDescent="0.25">
      <c r="A13" s="4" t="s">
        <v>11</v>
      </c>
      <c r="B13" s="5"/>
      <c r="C13" s="5"/>
      <c r="D13" s="5"/>
      <c r="E13" s="161"/>
      <c r="F13" s="162"/>
      <c r="G13" s="162"/>
      <c r="H13" s="162"/>
      <c r="I13" s="163"/>
      <c r="K13" s="160"/>
      <c r="L13" s="160"/>
      <c r="M13" s="160"/>
      <c r="N13" s="160"/>
      <c r="O13" s="160"/>
    </row>
    <row r="14" spans="1:15" ht="16.95" customHeight="1" x14ac:dyDescent="0.25">
      <c r="A14" s="6" t="s">
        <v>4</v>
      </c>
      <c r="B14" s="5"/>
      <c r="C14" s="5"/>
      <c r="D14" s="5"/>
      <c r="E14" s="164"/>
      <c r="F14" s="148"/>
      <c r="G14" s="148"/>
      <c r="H14" s="148"/>
      <c r="I14" s="165"/>
      <c r="K14" s="160"/>
      <c r="L14" s="160"/>
      <c r="M14" s="160"/>
      <c r="N14" s="160"/>
      <c r="O14" s="160"/>
    </row>
    <row r="15" spans="1:15" ht="16.95" customHeight="1" x14ac:dyDescent="0.25">
      <c r="A15" s="3"/>
      <c r="E15" s="166"/>
      <c r="F15" s="167"/>
      <c r="G15" s="167"/>
      <c r="H15" s="167"/>
      <c r="I15" s="168"/>
      <c r="K15" s="160"/>
      <c r="L15" s="160"/>
      <c r="M15" s="160"/>
      <c r="N15" s="160"/>
      <c r="O15" s="160"/>
    </row>
    <row r="16" spans="1:15" ht="16.95" customHeight="1" x14ac:dyDescent="0.25">
      <c r="A16" s="3"/>
    </row>
    <row r="17" spans="1:15" ht="16.95" customHeight="1" x14ac:dyDescent="0.25">
      <c r="A17" s="10" t="s">
        <v>12</v>
      </c>
      <c r="B17" s="11"/>
      <c r="C17" s="11"/>
      <c r="D17" s="11"/>
      <c r="E17" s="12"/>
      <c r="F17" s="13" t="s">
        <v>14</v>
      </c>
      <c r="H17" s="1"/>
    </row>
    <row r="18" spans="1:15" ht="11.25" customHeight="1" x14ac:dyDescent="0.25">
      <c r="A18" s="3"/>
    </row>
    <row r="19" spans="1:15" ht="16.95" customHeight="1" x14ac:dyDescent="0.25">
      <c r="B19" s="1" t="s">
        <v>15</v>
      </c>
      <c r="F19" s="137"/>
      <c r="G19" s="137"/>
      <c r="I19" s="1" t="s">
        <v>16</v>
      </c>
      <c r="L19" s="137"/>
      <c r="M19" s="137"/>
    </row>
    <row r="20" spans="1:15" ht="16.95" customHeight="1" x14ac:dyDescent="0.25">
      <c r="B20" s="1" t="s">
        <v>17</v>
      </c>
      <c r="G20" s="14"/>
      <c r="L20" s="138"/>
      <c r="M20" s="138"/>
    </row>
    <row r="21" spans="1:15" ht="16.95" customHeight="1" x14ac:dyDescent="0.25">
      <c r="B21" s="1" t="s">
        <v>18</v>
      </c>
      <c r="L21" s="138"/>
      <c r="M21" s="138"/>
    </row>
    <row r="22" spans="1:15" ht="16.95" customHeight="1" x14ac:dyDescent="0.25">
      <c r="B22" s="1" t="s">
        <v>19</v>
      </c>
      <c r="J22" s="15" t="s">
        <v>20</v>
      </c>
      <c r="L22" s="138" t="s">
        <v>21</v>
      </c>
      <c r="M22" s="138"/>
    </row>
    <row r="23" spans="1:15" ht="16.95" customHeight="1" x14ac:dyDescent="0.25">
      <c r="B23" s="1" t="s">
        <v>22</v>
      </c>
      <c r="L23" s="139"/>
      <c r="M23" s="139"/>
      <c r="N23" s="139"/>
      <c r="O23" s="139"/>
    </row>
    <row r="24" spans="1:15" ht="11.25" customHeight="1" x14ac:dyDescent="0.25"/>
    <row r="25" spans="1:15" ht="16.95" customHeight="1" x14ac:dyDescent="0.25">
      <c r="B25" s="1" t="s">
        <v>23</v>
      </c>
      <c r="H25" s="16" t="s">
        <v>24</v>
      </c>
      <c r="I25" s="2">
        <f>_Statistik!D5</f>
        <v>0</v>
      </c>
      <c r="J25" s="16" t="s">
        <v>25</v>
      </c>
      <c r="K25" s="2">
        <f>_Statistik!D6</f>
        <v>0</v>
      </c>
      <c r="L25" s="16" t="s">
        <v>26</v>
      </c>
      <c r="M25" s="2">
        <f>_Statistik!D7</f>
        <v>0</v>
      </c>
      <c r="N25" s="16" t="s">
        <v>27</v>
      </c>
      <c r="O25" s="2">
        <f>_Statistik!E8</f>
        <v>0</v>
      </c>
    </row>
    <row r="26" spans="1:15" ht="16.95" customHeight="1" x14ac:dyDescent="0.25">
      <c r="B26" s="1" t="s">
        <v>28</v>
      </c>
      <c r="N26" s="17" t="e">
        <f>_Statistik!E12</f>
        <v>#DIV/0!</v>
      </c>
      <c r="O26" s="2" t="s">
        <v>29</v>
      </c>
    </row>
    <row r="27" spans="1:15" ht="12" customHeight="1" x14ac:dyDescent="0.25">
      <c r="B27" s="1"/>
      <c r="N27" s="17"/>
    </row>
    <row r="28" spans="1:15" ht="16.95" customHeight="1" x14ac:dyDescent="0.25">
      <c r="B28" s="1" t="s">
        <v>30</v>
      </c>
      <c r="L28" s="138"/>
      <c r="M28" s="138"/>
    </row>
    <row r="29" spans="1:15" ht="16.95" customHeight="1" x14ac:dyDescent="0.25">
      <c r="B29" s="1" t="s">
        <v>31</v>
      </c>
      <c r="L29" s="138"/>
      <c r="M29" s="138"/>
    </row>
    <row r="30" spans="1:15" ht="16.95" customHeight="1" x14ac:dyDescent="0.25">
      <c r="B30" s="1"/>
      <c r="L30" s="17"/>
    </row>
    <row r="31" spans="1:15" ht="16.95" customHeight="1" x14ac:dyDescent="0.25">
      <c r="A31" s="10" t="s">
        <v>32</v>
      </c>
      <c r="B31" s="18"/>
      <c r="C31" s="19"/>
      <c r="D31" s="19"/>
      <c r="L31" s="17"/>
    </row>
    <row r="32" spans="1:15" ht="11.85" customHeight="1" x14ac:dyDescent="0.25">
      <c r="B32" s="1"/>
      <c r="L32" s="17"/>
    </row>
    <row r="33" spans="1:15" ht="16.95" customHeight="1" x14ac:dyDescent="0.25">
      <c r="B33" s="1" t="s">
        <v>33</v>
      </c>
      <c r="F33" s="137"/>
      <c r="G33" s="137"/>
      <c r="L33" s="17"/>
    </row>
    <row r="34" spans="1:15" ht="16.95" customHeight="1" x14ac:dyDescent="0.25">
      <c r="B34" s="1" t="s">
        <v>34</v>
      </c>
      <c r="F34" s="139"/>
      <c r="G34" s="139"/>
      <c r="H34" s="139"/>
      <c r="I34" s="139"/>
      <c r="J34" s="139"/>
      <c r="K34" s="139"/>
    </row>
    <row r="35" spans="1:15" ht="11.25" customHeight="1" x14ac:dyDescent="0.25"/>
    <row r="36" spans="1:15" ht="16.95" customHeight="1" x14ac:dyDescent="0.25">
      <c r="B36" s="1" t="s">
        <v>35</v>
      </c>
      <c r="H36" s="16" t="s">
        <v>24</v>
      </c>
      <c r="I36" s="2">
        <f>_Statistik!D18</f>
        <v>0</v>
      </c>
      <c r="J36" s="16" t="s">
        <v>25</v>
      </c>
      <c r="K36" s="2">
        <f>_Statistik!D19</f>
        <v>0</v>
      </c>
      <c r="L36" s="16" t="s">
        <v>26</v>
      </c>
      <c r="M36" s="2">
        <f>_Statistik!D20</f>
        <v>0</v>
      </c>
      <c r="N36" s="16" t="s">
        <v>27</v>
      </c>
      <c r="O36" s="2">
        <f>_Statistik!E21</f>
        <v>0</v>
      </c>
    </row>
    <row r="37" spans="1:15" ht="16.95" customHeight="1" x14ac:dyDescent="0.25">
      <c r="B37" s="1" t="s">
        <v>28</v>
      </c>
      <c r="N37" s="17" t="e">
        <f>_Statistik!E25</f>
        <v>#DIV/0!</v>
      </c>
      <c r="O37" s="2" t="s">
        <v>29</v>
      </c>
    </row>
    <row r="38" spans="1:15" ht="11.25" customHeight="1" x14ac:dyDescent="0.25"/>
    <row r="39" spans="1:15" ht="14.1" customHeight="1" x14ac:dyDescent="0.25">
      <c r="B39" s="1" t="s">
        <v>36</v>
      </c>
      <c r="H39" s="1" t="s">
        <v>37</v>
      </c>
      <c r="L39" s="2">
        <f>_Statistik!D27</f>
        <v>0</v>
      </c>
    </row>
    <row r="40" spans="1:15" ht="14.1" customHeight="1" x14ac:dyDescent="0.25">
      <c r="H40" s="1" t="s">
        <v>38</v>
      </c>
      <c r="L40" s="2">
        <f>_Statistik!D28</f>
        <v>0</v>
      </c>
    </row>
    <row r="41" spans="1:15" ht="14.1" customHeight="1" x14ac:dyDescent="0.25">
      <c r="H41" s="1" t="s">
        <v>39</v>
      </c>
      <c r="L41" s="2">
        <f>_Statistik!D29</f>
        <v>0</v>
      </c>
    </row>
    <row r="42" spans="1:15" ht="14.1" customHeight="1" x14ac:dyDescent="0.25">
      <c r="H42" s="2" t="s">
        <v>40</v>
      </c>
      <c r="L42" s="2">
        <f>_Statistik!E31</f>
        <v>0</v>
      </c>
    </row>
    <row r="43" spans="1:15" ht="14.1" customHeight="1" x14ac:dyDescent="0.25">
      <c r="H43" s="1" t="s">
        <v>41</v>
      </c>
      <c r="L43" s="2" t="e">
        <f>_Statistik!E37</f>
        <v>#DIV/0!</v>
      </c>
    </row>
    <row r="44" spans="1:15" ht="14.1" customHeight="1" x14ac:dyDescent="0.25">
      <c r="H44" s="1" t="s">
        <v>42</v>
      </c>
      <c r="L44" s="2" t="e">
        <f>_Statistik!E41</f>
        <v>#DIV/0!</v>
      </c>
    </row>
    <row r="45" spans="1:15" ht="14.1" customHeight="1" x14ac:dyDescent="0.25">
      <c r="H45" s="1" t="s">
        <v>43</v>
      </c>
      <c r="L45" s="2" t="e">
        <f>_Statistik!E45</f>
        <v>#DIV/0!</v>
      </c>
    </row>
    <row r="46" spans="1:15" ht="9.4499999999999993" customHeight="1" x14ac:dyDescent="0.25"/>
    <row r="47" spans="1:15" ht="16.95" customHeight="1" x14ac:dyDescent="0.25">
      <c r="A47" s="10" t="s">
        <v>44</v>
      </c>
      <c r="B47" s="20"/>
      <c r="C47" s="20"/>
      <c r="D47" s="20"/>
      <c r="E47" s="20"/>
      <c r="F47" s="20"/>
      <c r="G47" s="20"/>
      <c r="H47" s="20"/>
      <c r="I47" s="20"/>
    </row>
    <row r="48" spans="1:15" ht="11.25" customHeight="1" x14ac:dyDescent="0.25"/>
    <row r="49" spans="2:15" ht="16.95" customHeight="1" x14ac:dyDescent="0.25">
      <c r="B49" s="140" t="s">
        <v>45</v>
      </c>
      <c r="C49" s="140"/>
      <c r="D49" s="140"/>
      <c r="E49" s="140"/>
      <c r="F49" s="140"/>
      <c r="G49" s="140"/>
      <c r="I49" s="140" t="s">
        <v>46</v>
      </c>
      <c r="J49" s="140"/>
      <c r="K49" s="140"/>
      <c r="L49" s="140"/>
      <c r="M49" s="140"/>
      <c r="N49" s="140"/>
      <c r="O49" s="140"/>
    </row>
    <row r="50" spans="2:15" ht="16.95" customHeight="1" x14ac:dyDescent="0.25">
      <c r="B50" s="21" t="s">
        <v>47</v>
      </c>
      <c r="G50" s="8"/>
      <c r="I50" s="21" t="s">
        <v>48</v>
      </c>
      <c r="N50" s="141"/>
      <c r="O50" s="141"/>
    </row>
    <row r="51" spans="2:15" ht="16.95" customHeight="1" x14ac:dyDescent="0.25">
      <c r="B51" s="7"/>
      <c r="G51" s="8"/>
      <c r="I51" s="21" t="s">
        <v>49</v>
      </c>
      <c r="N51" s="141"/>
      <c r="O51" s="141"/>
    </row>
    <row r="52" spans="2:15" ht="16.95" customHeight="1" x14ac:dyDescent="0.25">
      <c r="B52" s="7"/>
      <c r="G52" s="8"/>
      <c r="I52" s="21" t="s">
        <v>50</v>
      </c>
      <c r="N52" s="141"/>
      <c r="O52" s="141"/>
    </row>
    <row r="53" spans="2:15" ht="16.95" customHeight="1" x14ac:dyDescent="0.25">
      <c r="B53" s="7"/>
      <c r="G53" s="8"/>
      <c r="I53" s="21" t="s">
        <v>51</v>
      </c>
      <c r="N53" s="141"/>
      <c r="O53" s="141"/>
    </row>
    <row r="54" spans="2:15" ht="16.95" customHeight="1" x14ac:dyDescent="0.25">
      <c r="B54" s="7"/>
      <c r="G54" s="8"/>
      <c r="I54" s="21" t="s">
        <v>52</v>
      </c>
      <c r="N54" s="142">
        <f>_Berechnungen!E88</f>
        <v>0</v>
      </c>
      <c r="O54" s="142"/>
    </row>
    <row r="55" spans="2:15" ht="16.95" customHeight="1" x14ac:dyDescent="0.25">
      <c r="B55" s="7"/>
      <c r="G55" s="8"/>
      <c r="I55" s="21" t="s">
        <v>53</v>
      </c>
      <c r="N55" s="142">
        <f>_Berechnungen!E82</f>
        <v>150</v>
      </c>
      <c r="O55" s="142"/>
    </row>
    <row r="56" spans="2:15" ht="16.95" customHeight="1" x14ac:dyDescent="0.25">
      <c r="B56" s="22" t="s">
        <v>54</v>
      </c>
      <c r="C56" s="9"/>
      <c r="D56" s="9"/>
      <c r="E56" s="9"/>
      <c r="F56" s="143">
        <f>Ausgaben!E69</f>
        <v>150</v>
      </c>
      <c r="G56" s="143"/>
      <c r="I56" s="22" t="s">
        <v>55</v>
      </c>
      <c r="J56" s="9"/>
      <c r="K56" s="9"/>
      <c r="L56" s="9"/>
      <c r="M56" s="23"/>
      <c r="N56" s="144">
        <f>_Berechnungen!E84</f>
        <v>150</v>
      </c>
      <c r="O56" s="144"/>
    </row>
    <row r="57" spans="2:15" ht="11.25" customHeight="1" x14ac:dyDescent="0.25"/>
    <row r="58" spans="2:15" ht="16.95" customHeight="1" x14ac:dyDescent="0.25">
      <c r="B58" s="3"/>
      <c r="E58" s="1" t="s">
        <v>56</v>
      </c>
      <c r="M58" s="145">
        <f>_Berechnungen!E88</f>
        <v>0</v>
      </c>
      <c r="N58" s="145"/>
    </row>
    <row r="59" spans="2:15" ht="9.75" customHeight="1" x14ac:dyDescent="0.25">
      <c r="B59" s="3"/>
      <c r="E59" s="1"/>
      <c r="L59" s="24"/>
      <c r="M59" s="24"/>
    </row>
    <row r="60" spans="2:15" ht="12.75" customHeight="1" x14ac:dyDescent="0.25">
      <c r="B60" s="1"/>
      <c r="E60" s="1" t="s">
        <v>57</v>
      </c>
      <c r="F60" s="25"/>
      <c r="G60" s="25"/>
      <c r="H60" s="25"/>
      <c r="I60" s="25"/>
      <c r="L60" s="146">
        <f>_Berechnungen!I39</f>
        <v>0</v>
      </c>
      <c r="M60" s="146"/>
      <c r="N60" s="25"/>
    </row>
    <row r="61" spans="2:15" ht="12.75" customHeight="1" x14ac:dyDescent="0.25">
      <c r="B61" s="1"/>
      <c r="E61" s="1" t="s">
        <v>58</v>
      </c>
      <c r="G61" s="25"/>
      <c r="I61" s="147" t="e">
        <f>_Berechnungen!H43</f>
        <v>#N/A</v>
      </c>
      <c r="J61" s="147"/>
      <c r="K61" s="26" t="e">
        <f>_Berechnungen!I43</f>
        <v>#N/A</v>
      </c>
      <c r="L61" s="146">
        <f>_Berechnungen!I42</f>
        <v>0</v>
      </c>
      <c r="M61" s="146"/>
      <c r="N61" s="25"/>
    </row>
    <row r="62" spans="2:15" ht="12.75" customHeight="1" x14ac:dyDescent="0.25">
      <c r="B62" s="1"/>
      <c r="E62" s="1" t="s">
        <v>59</v>
      </c>
      <c r="G62" s="25"/>
      <c r="I62" s="25"/>
      <c r="L62" s="146">
        <f>_Berechnungen!I45</f>
        <v>0</v>
      </c>
      <c r="M62" s="146"/>
      <c r="N62" s="25"/>
    </row>
    <row r="63" spans="2:15" ht="12.75" customHeight="1" x14ac:dyDescent="0.25">
      <c r="B63" s="1"/>
      <c r="E63" s="1" t="s">
        <v>60</v>
      </c>
      <c r="G63" s="25"/>
      <c r="I63" s="25"/>
      <c r="L63" s="146">
        <f>_Berechnungen!I47</f>
        <v>0</v>
      </c>
      <c r="M63" s="146"/>
      <c r="N63" s="25"/>
    </row>
    <row r="64" spans="2:15" ht="12.75" customHeight="1" x14ac:dyDescent="0.25">
      <c r="B64" s="1"/>
      <c r="E64" s="1" t="s">
        <v>61</v>
      </c>
      <c r="G64" s="25"/>
      <c r="I64" s="25"/>
      <c r="L64" s="25"/>
      <c r="M64" s="145">
        <f>_Berechnungen!I49</f>
        <v>0</v>
      </c>
      <c r="N64" s="145"/>
    </row>
    <row r="66" spans="1:14" ht="18.149999999999999" customHeight="1" x14ac:dyDescent="0.25">
      <c r="A66" s="10" t="s">
        <v>62</v>
      </c>
      <c r="B66" s="10"/>
      <c r="C66" s="10"/>
      <c r="D66" s="10"/>
      <c r="E66" s="10"/>
      <c r="F66" s="10"/>
      <c r="G66" s="10"/>
      <c r="H66" s="10"/>
      <c r="I66" s="10"/>
    </row>
    <row r="67" spans="1:14" ht="11.85" customHeight="1" x14ac:dyDescent="0.25"/>
    <row r="68" spans="1:14" ht="18.149999999999999" customHeight="1" x14ac:dyDescent="0.25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ht="18.149999999999999" customHeight="1" x14ac:dyDescent="0.25"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ht="18.149999999999999" customHeight="1" x14ac:dyDescent="0.25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  <row r="71" spans="1:14" ht="18.149999999999999" customHeight="1" x14ac:dyDescent="0.25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</row>
    <row r="72" spans="1:14" ht="18.149999999999999" customHeight="1" x14ac:dyDescent="0.25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ht="18.149999999999999" customHeight="1" x14ac:dyDescent="0.25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4" ht="18.149999999999999" customHeight="1" x14ac:dyDescent="0.25"/>
    <row r="75" spans="1:14" ht="18.149999999999999" customHeight="1" x14ac:dyDescent="0.25">
      <c r="A75" s="10" t="s">
        <v>63</v>
      </c>
      <c r="B75" s="10"/>
      <c r="C75" s="10"/>
      <c r="D75" s="10"/>
      <c r="E75" s="10"/>
      <c r="F75" s="10"/>
      <c r="G75" s="10"/>
      <c r="H75" s="10"/>
      <c r="I75" s="10"/>
    </row>
    <row r="76" spans="1:14" ht="12.15" customHeight="1" x14ac:dyDescent="0.25"/>
    <row r="77" spans="1:14" ht="13.5" customHeight="1" x14ac:dyDescent="0.25">
      <c r="B77" s="1" t="s">
        <v>64</v>
      </c>
    </row>
    <row r="78" spans="1:14" ht="13.5" customHeight="1" x14ac:dyDescent="0.25">
      <c r="B78" s="1" t="s">
        <v>65</v>
      </c>
    </row>
    <row r="79" spans="1:14" ht="18.149999999999999" customHeight="1" x14ac:dyDescent="0.25"/>
    <row r="80" spans="1:14" ht="18.149999999999999" customHeight="1" x14ac:dyDescent="0.25">
      <c r="A80" s="10" t="s">
        <v>66</v>
      </c>
      <c r="B80" s="10"/>
      <c r="C80" s="10"/>
      <c r="D80" s="10"/>
      <c r="E80" s="10"/>
      <c r="F80" s="10"/>
      <c r="G80" s="10"/>
      <c r="H80" s="10"/>
      <c r="I80" s="10"/>
    </row>
    <row r="81" spans="1:14" ht="11.7" customHeight="1" x14ac:dyDescent="0.25"/>
    <row r="82" spans="1:14" ht="16.95" customHeight="1" x14ac:dyDescent="0.25">
      <c r="B82" s="27" t="s">
        <v>67</v>
      </c>
      <c r="C82" s="28"/>
      <c r="D82" s="28"/>
    </row>
    <row r="83" spans="1:14" ht="16.95" customHeight="1" x14ac:dyDescent="0.25">
      <c r="B83" s="27" t="s">
        <v>68</v>
      </c>
      <c r="C83" s="28"/>
      <c r="D83" s="28"/>
    </row>
    <row r="84" spans="1:14" ht="16.95" customHeight="1" x14ac:dyDescent="0.25">
      <c r="B84" s="27" t="s">
        <v>69</v>
      </c>
      <c r="C84" s="28"/>
      <c r="D84" s="28"/>
    </row>
    <row r="85" spans="1:14" ht="16.95" customHeight="1" x14ac:dyDescent="0.25">
      <c r="B85" s="27" t="s">
        <v>70</v>
      </c>
      <c r="C85" s="28"/>
      <c r="D85" s="28"/>
    </row>
    <row r="86" spans="1:14" ht="16.95" customHeight="1" x14ac:dyDescent="0.25">
      <c r="B86" s="27" t="s">
        <v>71</v>
      </c>
      <c r="C86" s="28"/>
      <c r="D86" s="28"/>
    </row>
    <row r="87" spans="1:14" ht="16.95" customHeight="1" x14ac:dyDescent="0.25">
      <c r="B87" s="29" t="s">
        <v>72</v>
      </c>
      <c r="C87" s="28"/>
      <c r="D87" s="28"/>
    </row>
    <row r="88" spans="1:14" ht="16.95" customHeight="1" x14ac:dyDescent="0.25">
      <c r="B88" s="30" t="s">
        <v>73</v>
      </c>
      <c r="C88" s="28"/>
      <c r="D88" s="28"/>
    </row>
    <row r="89" spans="1:14" ht="18.149999999999999" customHeight="1" x14ac:dyDescent="0.25"/>
    <row r="90" spans="1:14" ht="16.95" customHeight="1" x14ac:dyDescent="0.25">
      <c r="A90" s="10" t="s">
        <v>74</v>
      </c>
      <c r="B90" s="10"/>
      <c r="C90" s="10"/>
      <c r="D90" s="10"/>
      <c r="E90" s="10"/>
      <c r="F90" s="10"/>
      <c r="G90" s="10"/>
      <c r="H90" s="10"/>
      <c r="I90" s="10"/>
    </row>
    <row r="91" spans="1:14" ht="11.85" customHeight="1" x14ac:dyDescent="0.25"/>
    <row r="92" spans="1:14" ht="16.95" customHeight="1" x14ac:dyDescent="0.25">
      <c r="B92" s="138"/>
      <c r="C92" s="138"/>
      <c r="D92" s="138"/>
      <c r="E92" s="138"/>
      <c r="F92" s="138"/>
      <c r="G92" s="138"/>
      <c r="I92" s="138"/>
      <c r="J92" s="138"/>
      <c r="K92" s="138"/>
      <c r="L92" s="138"/>
      <c r="M92" s="138"/>
      <c r="N92" s="138"/>
    </row>
    <row r="93" spans="1:14" ht="16.95" customHeight="1" x14ac:dyDescent="0.25">
      <c r="B93" s="138"/>
      <c r="C93" s="138"/>
      <c r="D93" s="138"/>
      <c r="E93" s="138"/>
      <c r="F93" s="138"/>
      <c r="G93" s="138"/>
      <c r="I93" s="138"/>
      <c r="J93" s="138"/>
      <c r="K93" s="138"/>
      <c r="L93" s="138"/>
      <c r="M93" s="138"/>
      <c r="N93" s="138"/>
    </row>
    <row r="94" spans="1:14" x14ac:dyDescent="0.25">
      <c r="B94" s="148" t="s">
        <v>75</v>
      </c>
      <c r="C94" s="148"/>
      <c r="D94" s="148"/>
      <c r="E94" s="148"/>
      <c r="F94" s="148"/>
      <c r="G94" s="148"/>
      <c r="I94" s="148" t="s">
        <v>76</v>
      </c>
      <c r="J94" s="148"/>
      <c r="K94" s="148"/>
      <c r="L94" s="148"/>
      <c r="M94" s="148"/>
      <c r="N94" s="148"/>
    </row>
  </sheetData>
  <sheetProtection algorithmName="SHA-512" hashValue="mkIjjngONBOau4UhgYt3TVQjhLxJSS9I+pb7PVPwIqI/aRJRL06s9Uwj2Yqkp97olk++EepHT/j9tUKHO/7Dhw==" saltValue="l2xtx+3yn24vByV6hbk4Ug==" spinCount="100000" sheet="1" objects="1" scenarios="1" selectLockedCells="1"/>
  <mergeCells count="48">
    <mergeCell ref="B94:G94"/>
    <mergeCell ref="I94:N94"/>
    <mergeCell ref="L63:M63"/>
    <mergeCell ref="M64:N64"/>
    <mergeCell ref="B68:N73"/>
    <mergeCell ref="B92:G93"/>
    <mergeCell ref="I92:N93"/>
    <mergeCell ref="M58:N58"/>
    <mergeCell ref="L60:M60"/>
    <mergeCell ref="I61:J61"/>
    <mergeCell ref="L61:M61"/>
    <mergeCell ref="L62:M62"/>
    <mergeCell ref="N53:O53"/>
    <mergeCell ref="N54:O54"/>
    <mergeCell ref="N55:O55"/>
    <mergeCell ref="F56:G56"/>
    <mergeCell ref="N56:O56"/>
    <mergeCell ref="B49:G49"/>
    <mergeCell ref="I49:O49"/>
    <mergeCell ref="N50:O50"/>
    <mergeCell ref="N51:O51"/>
    <mergeCell ref="N52:O52"/>
    <mergeCell ref="L23:O23"/>
    <mergeCell ref="L28:M28"/>
    <mergeCell ref="L29:M29"/>
    <mergeCell ref="F33:G33"/>
    <mergeCell ref="F34:K34"/>
    <mergeCell ref="F19:G19"/>
    <mergeCell ref="L19:M19"/>
    <mergeCell ref="L20:M20"/>
    <mergeCell ref="L21:M21"/>
    <mergeCell ref="L22:M22"/>
    <mergeCell ref="E10:I10"/>
    <mergeCell ref="K10:O10"/>
    <mergeCell ref="E11:I11"/>
    <mergeCell ref="K11:O11"/>
    <mergeCell ref="K12:O15"/>
    <mergeCell ref="E13:I15"/>
    <mergeCell ref="E5:I5"/>
    <mergeCell ref="K5:O8"/>
    <mergeCell ref="E6:I6"/>
    <mergeCell ref="E7:I7"/>
    <mergeCell ref="E8:I8"/>
    <mergeCell ref="A1:O1"/>
    <mergeCell ref="A3:I3"/>
    <mergeCell ref="K3:O3"/>
    <mergeCell ref="E4:I4"/>
    <mergeCell ref="K4:O4"/>
  </mergeCells>
  <dataValidations count="3">
    <dataValidation type="list" operator="equal" allowBlank="1" showInputMessage="1" showErrorMessage="1" promptTitle="Art des D-Lehrgangs" sqref="T1" xr:uid="{00000000-0002-0000-0000-000000000000}">
      <formula1>"D1,D2,D3"</formula1>
      <formula2>0</formula2>
    </dataValidation>
    <dataValidation type="list" operator="equal" allowBlank="1" showErrorMessage="1" sqref="E17" xr:uid="{00000000-0002-0000-0000-000001000000}">
      <formula1>"D1,D2,D3"</formula1>
      <formula2>0</formula2>
    </dataValidation>
    <dataValidation type="list" operator="equal" allowBlank="1" showErrorMessage="1" sqref="L22" xr:uid="{00000000-0002-0000-0000-000002000000}">
      <formula1>"ja,nein"</formula1>
      <formula2>0</formula2>
    </dataValidation>
  </dataValidations>
  <pageMargins left="0.78749999999999998" right="0.39374999999999999" top="0.59027777777777801" bottom="0.33194444444444399" header="0.51180555555555496" footer="0.20694444444444399"/>
  <pageSetup paperSize="9" orientation="portrait" useFirstPageNumber="1" horizontalDpi="300" verticalDpi="300" r:id="rId1"/>
  <headerFooter>
    <oddFooter>&amp;L&amp;8LMJ-RLP / Stand: Mai 2019&amp;C&amp;9Seite &amp;P von &amp;N&amp;R&amp;8&amp;D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07"/>
  <sheetViews>
    <sheetView view="pageLayout" zoomScaleNormal="120" workbookViewId="0">
      <selection activeCell="B7" sqref="B7"/>
    </sheetView>
  </sheetViews>
  <sheetFormatPr baseColWidth="10" defaultColWidth="9.33203125" defaultRowHeight="13.2" x14ac:dyDescent="0.25"/>
  <cols>
    <col min="1" max="1" width="7.33203125" style="114" customWidth="1"/>
    <col min="2" max="2" width="17.33203125" style="129" customWidth="1"/>
    <col min="3" max="3" width="15.44140625" style="129" customWidth="1"/>
    <col min="4" max="4" width="9.44140625" style="114" customWidth="1"/>
    <col min="5" max="5" width="10.44140625" style="114" customWidth="1"/>
    <col min="6" max="6" width="18.6640625" style="129" customWidth="1"/>
    <col min="7" max="7" width="16.33203125" style="129" customWidth="1"/>
    <col min="8" max="8" width="7.33203125" style="114" customWidth="1"/>
    <col min="9" max="9" width="19" style="129" customWidth="1"/>
    <col min="10" max="11" width="10" style="114" customWidth="1"/>
    <col min="12" max="14" width="9.6640625" style="114" customWidth="1"/>
    <col min="15" max="15" width="25.109375" style="129" customWidth="1"/>
    <col min="16" max="1018" width="12.77734375" style="114" customWidth="1"/>
    <col min="1019" max="1025" width="12.77734375" style="128" customWidth="1"/>
    <col min="1026" max="16384" width="9.33203125" style="128"/>
  </cols>
  <sheetData>
    <row r="1" spans="1:1024" s="110" customFormat="1" ht="23.85" customHeight="1" x14ac:dyDescent="0.25">
      <c r="A1" s="150" t="s">
        <v>77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AME1" s="111"/>
      <c r="AMF1" s="111"/>
      <c r="AMG1" s="111"/>
      <c r="AMH1" s="111"/>
      <c r="AMI1" s="111"/>
      <c r="AMJ1" s="111"/>
    </row>
    <row r="2" spans="1:1024" s="110" customFormat="1" ht="13.65" customHeight="1" x14ac:dyDescent="0.25">
      <c r="A2" s="112"/>
      <c r="B2" s="113"/>
      <c r="C2" s="114"/>
      <c r="D2" s="114"/>
      <c r="E2" s="115"/>
      <c r="F2" s="116"/>
      <c r="G2" s="114"/>
      <c r="H2" s="114"/>
      <c r="I2" s="117"/>
      <c r="J2" s="118"/>
      <c r="K2" s="117"/>
      <c r="L2" s="118"/>
      <c r="M2" s="117"/>
      <c r="N2" s="118"/>
      <c r="O2" s="114"/>
      <c r="AME2" s="111"/>
      <c r="AMF2" s="111"/>
      <c r="AMG2" s="111"/>
      <c r="AMH2" s="111"/>
      <c r="AMI2" s="111"/>
      <c r="AMJ2" s="111"/>
    </row>
    <row r="3" spans="1:1024" s="110" customFormat="1" ht="20.100000000000001" customHeight="1" x14ac:dyDescent="0.25">
      <c r="A3" s="119">
        <f>'Antrag+Bericht'!E17</f>
        <v>0</v>
      </c>
      <c r="B3" s="113" t="s">
        <v>78</v>
      </c>
      <c r="C3" s="114"/>
      <c r="D3" s="114"/>
      <c r="E3" s="115" t="s">
        <v>79</v>
      </c>
      <c r="F3" s="151" t="str">
        <f>IF('Antrag+Bericht'!E4="","",'Antrag+Bericht'!E4)</f>
        <v/>
      </c>
      <c r="G3" s="151"/>
      <c r="H3" s="114"/>
      <c r="I3" s="117" t="s">
        <v>80</v>
      </c>
      <c r="J3" s="118">
        <f>'Antrag+Bericht'!F19</f>
        <v>0</v>
      </c>
      <c r="K3" s="117" t="s">
        <v>81</v>
      </c>
      <c r="L3" s="118">
        <f>'Antrag+Bericht'!L19</f>
        <v>0</v>
      </c>
      <c r="M3" s="117" t="s">
        <v>82</v>
      </c>
      <c r="N3" s="118">
        <f>'Antrag+Bericht'!F33</f>
        <v>0</v>
      </c>
      <c r="O3" s="114"/>
      <c r="AME3" s="111"/>
      <c r="AMF3" s="111"/>
      <c r="AMG3" s="111"/>
      <c r="AMH3" s="111"/>
      <c r="AMI3" s="111"/>
      <c r="AMJ3" s="111"/>
    </row>
    <row r="4" spans="1:1024" s="110" customFormat="1" ht="12.75" customHeigh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AME4" s="111"/>
      <c r="AMF4" s="111"/>
      <c r="AMG4" s="111"/>
      <c r="AMH4" s="111"/>
      <c r="AMI4" s="111"/>
      <c r="AMJ4" s="111"/>
    </row>
    <row r="5" spans="1:1024" s="110" customFormat="1" ht="16.95" customHeight="1" x14ac:dyDescent="0.25">
      <c r="A5" s="31" t="s">
        <v>83</v>
      </c>
      <c r="B5" s="152" t="s">
        <v>84</v>
      </c>
      <c r="C5" s="152" t="s">
        <v>85</v>
      </c>
      <c r="D5" s="31" t="s">
        <v>86</v>
      </c>
      <c r="E5" s="31" t="s">
        <v>87</v>
      </c>
      <c r="F5" s="152" t="s">
        <v>88</v>
      </c>
      <c r="G5" s="153" t="s">
        <v>89</v>
      </c>
      <c r="H5" s="153"/>
      <c r="I5" s="153"/>
      <c r="J5" s="120" t="s">
        <v>90</v>
      </c>
      <c r="K5" s="120" t="s">
        <v>90</v>
      </c>
      <c r="L5" s="153" t="s">
        <v>91</v>
      </c>
      <c r="M5" s="153"/>
      <c r="N5" s="153"/>
      <c r="O5" s="153"/>
      <c r="AME5" s="111"/>
      <c r="AMF5" s="111"/>
      <c r="AMG5" s="111"/>
      <c r="AMH5" s="111"/>
      <c r="AMI5" s="111"/>
      <c r="AMJ5" s="111"/>
    </row>
    <row r="6" spans="1:1024" s="110" customFormat="1" ht="16.95" customHeight="1" x14ac:dyDescent="0.25">
      <c r="A6" s="121" t="s">
        <v>92</v>
      </c>
      <c r="B6" s="152"/>
      <c r="C6" s="152"/>
      <c r="D6" s="121" t="s">
        <v>93</v>
      </c>
      <c r="E6" s="121" t="s">
        <v>94</v>
      </c>
      <c r="F6" s="152"/>
      <c r="G6" s="122" t="s">
        <v>95</v>
      </c>
      <c r="H6" s="123" t="s">
        <v>96</v>
      </c>
      <c r="I6" s="122" t="s">
        <v>97</v>
      </c>
      <c r="J6" s="124" t="s">
        <v>98</v>
      </c>
      <c r="K6" s="124" t="s">
        <v>99</v>
      </c>
      <c r="L6" s="123" t="s">
        <v>100</v>
      </c>
      <c r="M6" s="123" t="s">
        <v>101</v>
      </c>
      <c r="N6" s="123" t="s">
        <v>102</v>
      </c>
      <c r="O6" s="122" t="s">
        <v>103</v>
      </c>
      <c r="AME6" s="111"/>
      <c r="AMF6" s="111"/>
      <c r="AMG6" s="111"/>
      <c r="AMH6" s="111"/>
      <c r="AMI6" s="111"/>
      <c r="AMJ6" s="111"/>
    </row>
    <row r="7" spans="1:1024" ht="16.95" customHeight="1" x14ac:dyDescent="0.25">
      <c r="A7" s="125">
        <v>1</v>
      </c>
      <c r="B7" s="33"/>
      <c r="C7" s="33"/>
      <c r="D7" s="34"/>
      <c r="E7" s="35"/>
      <c r="F7" s="36"/>
      <c r="G7" s="33"/>
      <c r="H7" s="34"/>
      <c r="I7" s="33"/>
      <c r="J7" s="34"/>
      <c r="K7" s="34"/>
      <c r="L7" s="34"/>
      <c r="M7" s="34"/>
      <c r="N7" s="126" t="str">
        <f>IF(_Auswertung!H3=0,"",_Auswertung!H3)</f>
        <v/>
      </c>
      <c r="O7" s="127" t="str">
        <f>_Auswertung!I3</f>
        <v xml:space="preserve">   </v>
      </c>
    </row>
    <row r="8" spans="1:1024" ht="16.95" customHeight="1" x14ac:dyDescent="0.25">
      <c r="A8" s="125">
        <v>2</v>
      </c>
      <c r="B8" s="33"/>
      <c r="C8" s="33"/>
      <c r="D8" s="34"/>
      <c r="E8" s="35"/>
      <c r="F8" s="36"/>
      <c r="G8" s="33"/>
      <c r="H8" s="34"/>
      <c r="I8" s="33"/>
      <c r="J8" s="34"/>
      <c r="K8" s="34"/>
      <c r="L8" s="34"/>
      <c r="M8" s="34"/>
      <c r="N8" s="126" t="str">
        <f>IF(_Auswertung!H4=0,"",_Auswertung!H4)</f>
        <v/>
      </c>
      <c r="O8" s="127" t="str">
        <f>_Auswertung!I4</f>
        <v xml:space="preserve">   </v>
      </c>
    </row>
    <row r="9" spans="1:1024" ht="16.95" customHeight="1" x14ac:dyDescent="0.25">
      <c r="A9" s="125">
        <v>3</v>
      </c>
      <c r="B9" s="33"/>
      <c r="C9" s="33"/>
      <c r="D9" s="34"/>
      <c r="E9" s="35"/>
      <c r="F9" s="36"/>
      <c r="G9" s="33"/>
      <c r="H9" s="34"/>
      <c r="I9" s="33"/>
      <c r="J9" s="34"/>
      <c r="K9" s="34"/>
      <c r="L9" s="34"/>
      <c r="M9" s="34"/>
      <c r="N9" s="126" t="str">
        <f>IF(_Auswertung!H5=0,"",_Auswertung!H5)</f>
        <v/>
      </c>
      <c r="O9" s="127" t="str">
        <f>_Auswertung!I5</f>
        <v xml:space="preserve">   </v>
      </c>
    </row>
    <row r="10" spans="1:1024" ht="16.95" customHeight="1" x14ac:dyDescent="0.25">
      <c r="A10" s="125">
        <v>4</v>
      </c>
      <c r="B10" s="33"/>
      <c r="C10" s="33"/>
      <c r="D10" s="34"/>
      <c r="E10" s="35"/>
      <c r="F10" s="36"/>
      <c r="G10" s="33"/>
      <c r="H10" s="34"/>
      <c r="I10" s="33"/>
      <c r="J10" s="34"/>
      <c r="K10" s="34"/>
      <c r="L10" s="34"/>
      <c r="M10" s="34"/>
      <c r="N10" s="126" t="str">
        <f>IF(_Auswertung!H6=0,"",_Auswertung!H6)</f>
        <v/>
      </c>
      <c r="O10" s="127" t="str">
        <f>_Auswertung!I6</f>
        <v xml:space="preserve">   </v>
      </c>
    </row>
    <row r="11" spans="1:1024" ht="16.95" customHeight="1" x14ac:dyDescent="0.25">
      <c r="A11" s="125">
        <v>5</v>
      </c>
      <c r="B11" s="33"/>
      <c r="C11" s="33"/>
      <c r="D11" s="34"/>
      <c r="E11" s="35"/>
      <c r="F11" s="36"/>
      <c r="G11" s="33"/>
      <c r="H11" s="34"/>
      <c r="I11" s="33"/>
      <c r="J11" s="34"/>
      <c r="K11" s="34"/>
      <c r="L11" s="34"/>
      <c r="M11" s="34"/>
      <c r="N11" s="126" t="str">
        <f>IF(_Auswertung!H7=0,"",_Auswertung!H7)</f>
        <v/>
      </c>
      <c r="O11" s="127" t="str">
        <f>_Auswertung!I7</f>
        <v xml:space="preserve">   </v>
      </c>
    </row>
    <row r="12" spans="1:1024" ht="16.95" customHeight="1" x14ac:dyDescent="0.25">
      <c r="A12" s="125">
        <v>6</v>
      </c>
      <c r="B12" s="33"/>
      <c r="C12" s="33"/>
      <c r="D12" s="34"/>
      <c r="E12" s="35"/>
      <c r="F12" s="36"/>
      <c r="G12" s="33"/>
      <c r="H12" s="34"/>
      <c r="I12" s="33"/>
      <c r="J12" s="34"/>
      <c r="K12" s="34"/>
      <c r="L12" s="34"/>
      <c r="M12" s="34"/>
      <c r="N12" s="126" t="str">
        <f>IF(_Auswertung!H8=0,"",_Auswertung!H8)</f>
        <v/>
      </c>
      <c r="O12" s="127" t="str">
        <f>_Auswertung!I8</f>
        <v xml:space="preserve">   </v>
      </c>
    </row>
    <row r="13" spans="1:1024" ht="16.95" customHeight="1" x14ac:dyDescent="0.25">
      <c r="A13" s="125">
        <v>7</v>
      </c>
      <c r="B13" s="33"/>
      <c r="C13" s="33"/>
      <c r="D13" s="34"/>
      <c r="E13" s="35"/>
      <c r="F13" s="36"/>
      <c r="G13" s="33"/>
      <c r="H13" s="34"/>
      <c r="I13" s="33"/>
      <c r="J13" s="34"/>
      <c r="K13" s="34"/>
      <c r="L13" s="34"/>
      <c r="M13" s="34"/>
      <c r="N13" s="126" t="str">
        <f>IF(_Auswertung!H9=0,"",_Auswertung!H9)</f>
        <v/>
      </c>
      <c r="O13" s="127" t="str">
        <f>_Auswertung!I9</f>
        <v xml:space="preserve">   </v>
      </c>
    </row>
    <row r="14" spans="1:1024" ht="16.95" customHeight="1" x14ac:dyDescent="0.25">
      <c r="A14" s="125">
        <v>8</v>
      </c>
      <c r="B14" s="33"/>
      <c r="C14" s="33"/>
      <c r="D14" s="34"/>
      <c r="E14" s="35"/>
      <c r="F14" s="36"/>
      <c r="G14" s="33"/>
      <c r="H14" s="34"/>
      <c r="I14" s="33"/>
      <c r="J14" s="34"/>
      <c r="K14" s="34"/>
      <c r="L14" s="34"/>
      <c r="M14" s="34"/>
      <c r="N14" s="126" t="str">
        <f>IF(_Auswertung!H10=0,"",_Auswertung!H10)</f>
        <v/>
      </c>
      <c r="O14" s="127" t="str">
        <f>_Auswertung!I10</f>
        <v xml:space="preserve">   </v>
      </c>
    </row>
    <row r="15" spans="1:1024" ht="16.95" customHeight="1" x14ac:dyDescent="0.25">
      <c r="A15" s="125">
        <v>9</v>
      </c>
      <c r="B15" s="33"/>
      <c r="C15" s="33"/>
      <c r="D15" s="34"/>
      <c r="E15" s="35"/>
      <c r="F15" s="36"/>
      <c r="G15" s="33"/>
      <c r="H15" s="34"/>
      <c r="I15" s="33"/>
      <c r="J15" s="34"/>
      <c r="K15" s="34"/>
      <c r="L15" s="34"/>
      <c r="M15" s="34"/>
      <c r="N15" s="126" t="str">
        <f>IF(_Auswertung!H11=0,"",_Auswertung!H11)</f>
        <v/>
      </c>
      <c r="O15" s="127" t="str">
        <f>_Auswertung!I11</f>
        <v xml:space="preserve">   </v>
      </c>
    </row>
    <row r="16" spans="1:1024" ht="16.95" customHeight="1" x14ac:dyDescent="0.25">
      <c r="A16" s="125">
        <v>10</v>
      </c>
      <c r="B16" s="33"/>
      <c r="C16" s="33"/>
      <c r="D16" s="34"/>
      <c r="E16" s="35"/>
      <c r="F16" s="36"/>
      <c r="G16" s="33"/>
      <c r="H16" s="34"/>
      <c r="I16" s="33"/>
      <c r="J16" s="34"/>
      <c r="K16" s="34"/>
      <c r="L16" s="34"/>
      <c r="M16" s="34"/>
      <c r="N16" s="126" t="str">
        <f>IF(_Auswertung!H12=0,"",_Auswertung!H12)</f>
        <v/>
      </c>
      <c r="O16" s="127" t="str">
        <f>_Auswertung!I12</f>
        <v xml:space="preserve">   </v>
      </c>
    </row>
    <row r="17" spans="1:15" ht="16.95" customHeight="1" x14ac:dyDescent="0.25">
      <c r="A17" s="125">
        <v>11</v>
      </c>
      <c r="B17" s="33"/>
      <c r="C17" s="33"/>
      <c r="D17" s="34"/>
      <c r="E17" s="35"/>
      <c r="F17" s="36"/>
      <c r="G17" s="33"/>
      <c r="H17" s="34"/>
      <c r="I17" s="33"/>
      <c r="J17" s="34"/>
      <c r="K17" s="34"/>
      <c r="L17" s="34"/>
      <c r="M17" s="34"/>
      <c r="N17" s="126" t="str">
        <f>IF(_Auswertung!H13=0,"",_Auswertung!H13)</f>
        <v/>
      </c>
      <c r="O17" s="127" t="str">
        <f>_Auswertung!I13</f>
        <v xml:space="preserve">   </v>
      </c>
    </row>
    <row r="18" spans="1:15" ht="16.95" customHeight="1" x14ac:dyDescent="0.25">
      <c r="A18" s="125">
        <v>12</v>
      </c>
      <c r="B18" s="33"/>
      <c r="C18" s="33"/>
      <c r="D18" s="34"/>
      <c r="E18" s="35"/>
      <c r="F18" s="36"/>
      <c r="G18" s="33"/>
      <c r="H18" s="34"/>
      <c r="I18" s="33"/>
      <c r="J18" s="34"/>
      <c r="K18" s="34"/>
      <c r="L18" s="34"/>
      <c r="M18" s="34"/>
      <c r="N18" s="126" t="str">
        <f>IF(_Auswertung!H14=0,"",_Auswertung!H14)</f>
        <v/>
      </c>
      <c r="O18" s="127" t="str">
        <f>_Auswertung!I14</f>
        <v xml:space="preserve">   </v>
      </c>
    </row>
    <row r="19" spans="1:15" ht="16.95" customHeight="1" x14ac:dyDescent="0.25">
      <c r="A19" s="125">
        <v>13</v>
      </c>
      <c r="B19" s="33"/>
      <c r="C19" s="33"/>
      <c r="D19" s="34"/>
      <c r="E19" s="35"/>
      <c r="F19" s="36"/>
      <c r="G19" s="33"/>
      <c r="H19" s="34"/>
      <c r="I19" s="33"/>
      <c r="J19" s="34"/>
      <c r="K19" s="34"/>
      <c r="L19" s="34"/>
      <c r="M19" s="34"/>
      <c r="N19" s="126" t="str">
        <f>IF(_Auswertung!H15=0,"",_Auswertung!H15)</f>
        <v/>
      </c>
      <c r="O19" s="127" t="str">
        <f>_Auswertung!I15</f>
        <v xml:space="preserve">   </v>
      </c>
    </row>
    <row r="20" spans="1:15" ht="16.95" customHeight="1" x14ac:dyDescent="0.25">
      <c r="A20" s="125">
        <v>14</v>
      </c>
      <c r="B20" s="33"/>
      <c r="C20" s="33"/>
      <c r="D20" s="34"/>
      <c r="E20" s="35"/>
      <c r="F20" s="36"/>
      <c r="G20" s="33"/>
      <c r="H20" s="34"/>
      <c r="I20" s="33"/>
      <c r="J20" s="34"/>
      <c r="K20" s="34"/>
      <c r="L20" s="34"/>
      <c r="M20" s="34"/>
      <c r="N20" s="126" t="str">
        <f>IF(_Auswertung!H16=0,"",_Auswertung!H16)</f>
        <v/>
      </c>
      <c r="O20" s="127" t="str">
        <f>_Auswertung!I16</f>
        <v xml:space="preserve">   </v>
      </c>
    </row>
    <row r="21" spans="1:15" ht="16.95" customHeight="1" x14ac:dyDescent="0.25">
      <c r="A21" s="125">
        <v>15</v>
      </c>
      <c r="B21" s="33"/>
      <c r="C21" s="33"/>
      <c r="D21" s="34"/>
      <c r="E21" s="35"/>
      <c r="F21" s="36"/>
      <c r="G21" s="33"/>
      <c r="H21" s="34"/>
      <c r="I21" s="33"/>
      <c r="J21" s="34"/>
      <c r="K21" s="34"/>
      <c r="L21" s="34"/>
      <c r="M21" s="34"/>
      <c r="N21" s="126" t="str">
        <f>IF(_Auswertung!H17=0,"",_Auswertung!H17)</f>
        <v/>
      </c>
      <c r="O21" s="127" t="str">
        <f>_Auswertung!I17</f>
        <v xml:space="preserve">   </v>
      </c>
    </row>
    <row r="22" spans="1:15" ht="16.95" customHeight="1" x14ac:dyDescent="0.25">
      <c r="A22" s="125">
        <v>16</v>
      </c>
      <c r="B22" s="33"/>
      <c r="C22" s="33"/>
      <c r="D22" s="34"/>
      <c r="E22" s="35"/>
      <c r="F22" s="36"/>
      <c r="G22" s="33"/>
      <c r="H22" s="34"/>
      <c r="I22" s="33"/>
      <c r="J22" s="34"/>
      <c r="K22" s="34"/>
      <c r="L22" s="34"/>
      <c r="M22" s="34"/>
      <c r="N22" s="126" t="str">
        <f>IF(_Auswertung!H18=0,"",_Auswertung!H18)</f>
        <v/>
      </c>
      <c r="O22" s="127" t="str">
        <f>_Auswertung!I18</f>
        <v xml:space="preserve">   </v>
      </c>
    </row>
    <row r="23" spans="1:15" ht="16.95" customHeight="1" x14ac:dyDescent="0.25">
      <c r="A23" s="125">
        <v>17</v>
      </c>
      <c r="B23" s="33"/>
      <c r="C23" s="33"/>
      <c r="D23" s="34"/>
      <c r="E23" s="35"/>
      <c r="F23" s="36"/>
      <c r="G23" s="33"/>
      <c r="H23" s="34"/>
      <c r="I23" s="33"/>
      <c r="J23" s="34"/>
      <c r="K23" s="34"/>
      <c r="L23" s="34"/>
      <c r="M23" s="34"/>
      <c r="N23" s="126" t="str">
        <f>IF(_Auswertung!H19=0,"",_Auswertung!H19)</f>
        <v/>
      </c>
      <c r="O23" s="127" t="str">
        <f>_Auswertung!I19</f>
        <v xml:space="preserve">   </v>
      </c>
    </row>
    <row r="24" spans="1:15" ht="16.95" customHeight="1" x14ac:dyDescent="0.25">
      <c r="A24" s="125">
        <v>18</v>
      </c>
      <c r="B24" s="33"/>
      <c r="C24" s="33"/>
      <c r="D24" s="34"/>
      <c r="E24" s="35"/>
      <c r="F24" s="36"/>
      <c r="G24" s="33"/>
      <c r="H24" s="34"/>
      <c r="I24" s="33"/>
      <c r="J24" s="34"/>
      <c r="K24" s="34"/>
      <c r="L24" s="34"/>
      <c r="M24" s="34"/>
      <c r="N24" s="126" t="str">
        <f>IF(_Auswertung!H20=0,"",_Auswertung!H20)</f>
        <v/>
      </c>
      <c r="O24" s="127" t="str">
        <f>_Auswertung!I20</f>
        <v xml:space="preserve">   </v>
      </c>
    </row>
    <row r="25" spans="1:15" ht="16.95" customHeight="1" x14ac:dyDescent="0.25">
      <c r="A25" s="125">
        <v>19</v>
      </c>
      <c r="B25" s="33"/>
      <c r="C25" s="33"/>
      <c r="D25" s="34"/>
      <c r="E25" s="35"/>
      <c r="F25" s="36"/>
      <c r="G25" s="33"/>
      <c r="H25" s="34"/>
      <c r="I25" s="33"/>
      <c r="J25" s="34"/>
      <c r="K25" s="34"/>
      <c r="L25" s="34"/>
      <c r="M25" s="34"/>
      <c r="N25" s="126" t="str">
        <f>IF(_Auswertung!H21=0,"",_Auswertung!H21)</f>
        <v/>
      </c>
      <c r="O25" s="127" t="str">
        <f>_Auswertung!I21</f>
        <v xml:space="preserve">   </v>
      </c>
    </row>
    <row r="26" spans="1:15" ht="16.95" customHeight="1" x14ac:dyDescent="0.25">
      <c r="A26" s="125">
        <v>20</v>
      </c>
      <c r="B26" s="33"/>
      <c r="C26" s="33"/>
      <c r="D26" s="34"/>
      <c r="E26" s="35"/>
      <c r="F26" s="36"/>
      <c r="G26" s="33"/>
      <c r="H26" s="34"/>
      <c r="I26" s="33"/>
      <c r="J26" s="34"/>
      <c r="K26" s="34"/>
      <c r="L26" s="34"/>
      <c r="M26" s="34"/>
      <c r="N26" s="126" t="str">
        <f>IF(_Auswertung!H22=0,"",_Auswertung!H22)</f>
        <v/>
      </c>
      <c r="O26" s="127" t="str">
        <f>_Auswertung!I22</f>
        <v xml:space="preserve">   </v>
      </c>
    </row>
    <row r="27" spans="1:15" ht="16.95" customHeight="1" x14ac:dyDescent="0.25">
      <c r="A27" s="125">
        <v>21</v>
      </c>
      <c r="B27" s="33"/>
      <c r="C27" s="33"/>
      <c r="D27" s="34"/>
      <c r="E27" s="35"/>
      <c r="F27" s="36"/>
      <c r="G27" s="33"/>
      <c r="H27" s="34"/>
      <c r="I27" s="33"/>
      <c r="J27" s="34"/>
      <c r="K27" s="34"/>
      <c r="L27" s="34"/>
      <c r="M27" s="34"/>
      <c r="N27" s="126" t="str">
        <f>IF(_Auswertung!H23=0,"",_Auswertung!H23)</f>
        <v/>
      </c>
      <c r="O27" s="127" t="str">
        <f>_Auswertung!I23</f>
        <v xml:space="preserve">   </v>
      </c>
    </row>
    <row r="28" spans="1:15" ht="16.95" customHeight="1" x14ac:dyDescent="0.25">
      <c r="A28" s="125">
        <v>22</v>
      </c>
      <c r="B28" s="33"/>
      <c r="C28" s="33"/>
      <c r="D28" s="34"/>
      <c r="E28" s="35"/>
      <c r="F28" s="36"/>
      <c r="G28" s="33"/>
      <c r="H28" s="34"/>
      <c r="I28" s="33"/>
      <c r="J28" s="34"/>
      <c r="K28" s="34"/>
      <c r="L28" s="34"/>
      <c r="M28" s="34"/>
      <c r="N28" s="126" t="str">
        <f>IF(_Auswertung!H24=0,"",_Auswertung!H24)</f>
        <v/>
      </c>
      <c r="O28" s="127" t="str">
        <f>_Auswertung!I24</f>
        <v xml:space="preserve">   </v>
      </c>
    </row>
    <row r="29" spans="1:15" ht="16.95" customHeight="1" x14ac:dyDescent="0.25">
      <c r="A29" s="125">
        <v>23</v>
      </c>
      <c r="B29" s="33"/>
      <c r="C29" s="33"/>
      <c r="D29" s="34"/>
      <c r="E29" s="35"/>
      <c r="F29" s="36"/>
      <c r="G29" s="33"/>
      <c r="H29" s="34"/>
      <c r="I29" s="33"/>
      <c r="J29" s="34"/>
      <c r="K29" s="34"/>
      <c r="L29" s="34"/>
      <c r="M29" s="34"/>
      <c r="N29" s="126" t="str">
        <f>IF(_Auswertung!H25=0,"",_Auswertung!H25)</f>
        <v/>
      </c>
      <c r="O29" s="127" t="str">
        <f>_Auswertung!I25</f>
        <v xml:space="preserve">   </v>
      </c>
    </row>
    <row r="30" spans="1:15" ht="16.95" customHeight="1" x14ac:dyDescent="0.25">
      <c r="A30" s="125">
        <v>24</v>
      </c>
      <c r="B30" s="33"/>
      <c r="C30" s="33"/>
      <c r="D30" s="34"/>
      <c r="E30" s="34"/>
      <c r="F30" s="33"/>
      <c r="G30" s="33"/>
      <c r="H30" s="34"/>
      <c r="I30" s="33"/>
      <c r="J30" s="34"/>
      <c r="K30" s="34"/>
      <c r="L30" s="34"/>
      <c r="M30" s="34"/>
      <c r="N30" s="126" t="str">
        <f>IF(_Auswertung!H26=0,"",_Auswertung!H26)</f>
        <v/>
      </c>
      <c r="O30" s="127" t="str">
        <f>_Auswertung!I26</f>
        <v xml:space="preserve">   </v>
      </c>
    </row>
    <row r="31" spans="1:15" ht="16.95" customHeight="1" x14ac:dyDescent="0.25">
      <c r="A31" s="125">
        <v>25</v>
      </c>
      <c r="B31" s="33"/>
      <c r="C31" s="33"/>
      <c r="D31" s="34"/>
      <c r="E31" s="34"/>
      <c r="F31" s="33"/>
      <c r="G31" s="33"/>
      <c r="H31" s="34"/>
      <c r="I31" s="33"/>
      <c r="J31" s="34"/>
      <c r="K31" s="34"/>
      <c r="L31" s="34"/>
      <c r="M31" s="34"/>
      <c r="N31" s="126" t="str">
        <f>IF(_Auswertung!H27=0,"",_Auswertung!H27)</f>
        <v/>
      </c>
      <c r="O31" s="127" t="str">
        <f>_Auswertung!I27</f>
        <v xml:space="preserve">   </v>
      </c>
    </row>
    <row r="32" spans="1:15" ht="16.95" customHeight="1" x14ac:dyDescent="0.25">
      <c r="A32" s="125">
        <v>26</v>
      </c>
      <c r="B32" s="33"/>
      <c r="C32" s="33"/>
      <c r="D32" s="34"/>
      <c r="E32" s="34"/>
      <c r="F32" s="33"/>
      <c r="G32" s="33"/>
      <c r="H32" s="34"/>
      <c r="I32" s="33"/>
      <c r="J32" s="34"/>
      <c r="K32" s="34"/>
      <c r="L32" s="34"/>
      <c r="M32" s="34"/>
      <c r="N32" s="126" t="str">
        <f>IF(_Auswertung!H28=0,"",_Auswertung!H28)</f>
        <v/>
      </c>
      <c r="O32" s="127" t="str">
        <f>_Auswertung!I28</f>
        <v xml:space="preserve">   </v>
      </c>
    </row>
    <row r="33" spans="1:15" ht="16.95" customHeight="1" x14ac:dyDescent="0.25">
      <c r="A33" s="125">
        <v>27</v>
      </c>
      <c r="B33" s="33"/>
      <c r="C33" s="33"/>
      <c r="D33" s="34"/>
      <c r="E33" s="34"/>
      <c r="F33" s="33"/>
      <c r="G33" s="33"/>
      <c r="H33" s="34"/>
      <c r="I33" s="33"/>
      <c r="J33" s="34"/>
      <c r="K33" s="34"/>
      <c r="L33" s="34"/>
      <c r="M33" s="34"/>
      <c r="N33" s="126" t="str">
        <f>IF(_Auswertung!H29=0,"",_Auswertung!H29)</f>
        <v/>
      </c>
      <c r="O33" s="127" t="str">
        <f>_Auswertung!I29</f>
        <v xml:space="preserve">   </v>
      </c>
    </row>
    <row r="34" spans="1:15" ht="16.95" customHeight="1" x14ac:dyDescent="0.25">
      <c r="A34" s="125">
        <v>28</v>
      </c>
      <c r="B34" s="33"/>
      <c r="C34" s="33"/>
      <c r="D34" s="34"/>
      <c r="E34" s="34"/>
      <c r="F34" s="33"/>
      <c r="G34" s="33"/>
      <c r="H34" s="34"/>
      <c r="I34" s="33"/>
      <c r="J34" s="34"/>
      <c r="K34" s="34"/>
      <c r="L34" s="34"/>
      <c r="M34" s="34"/>
      <c r="N34" s="126" t="str">
        <f>IF(_Auswertung!H30=0,"",_Auswertung!H30)</f>
        <v/>
      </c>
      <c r="O34" s="127" t="str">
        <f>_Auswertung!I30</f>
        <v xml:space="preserve">   </v>
      </c>
    </row>
    <row r="35" spans="1:15" ht="16.95" customHeight="1" x14ac:dyDescent="0.25">
      <c r="A35" s="125">
        <v>29</v>
      </c>
      <c r="B35" s="33"/>
      <c r="C35" s="33"/>
      <c r="D35" s="34"/>
      <c r="E35" s="34"/>
      <c r="F35" s="33"/>
      <c r="G35" s="33"/>
      <c r="H35" s="34"/>
      <c r="I35" s="33"/>
      <c r="J35" s="34"/>
      <c r="K35" s="34"/>
      <c r="L35" s="34"/>
      <c r="M35" s="34"/>
      <c r="N35" s="126" t="str">
        <f>IF(_Auswertung!H31=0,"",_Auswertung!H31)</f>
        <v/>
      </c>
      <c r="O35" s="127" t="str">
        <f>_Auswertung!I31</f>
        <v xml:space="preserve">   </v>
      </c>
    </row>
    <row r="36" spans="1:15" ht="16.95" customHeight="1" x14ac:dyDescent="0.25">
      <c r="A36" s="125">
        <v>30</v>
      </c>
      <c r="B36" s="33"/>
      <c r="C36" s="33"/>
      <c r="D36" s="34"/>
      <c r="E36" s="34"/>
      <c r="F36" s="33"/>
      <c r="G36" s="33"/>
      <c r="H36" s="34"/>
      <c r="I36" s="33"/>
      <c r="J36" s="34"/>
      <c r="K36" s="34"/>
      <c r="L36" s="34"/>
      <c r="M36" s="34"/>
      <c r="N36" s="126" t="str">
        <f>IF(_Auswertung!H32=0,"",_Auswertung!H32)</f>
        <v/>
      </c>
      <c r="O36" s="127" t="str">
        <f>_Auswertung!I32</f>
        <v xml:space="preserve">   </v>
      </c>
    </row>
    <row r="37" spans="1:15" ht="16.95" customHeight="1" x14ac:dyDescent="0.25">
      <c r="A37" s="125">
        <v>31</v>
      </c>
      <c r="B37" s="33"/>
      <c r="C37" s="33"/>
      <c r="D37" s="34"/>
      <c r="E37" s="34"/>
      <c r="F37" s="33"/>
      <c r="G37" s="33"/>
      <c r="H37" s="34"/>
      <c r="I37" s="33"/>
      <c r="J37" s="34"/>
      <c r="K37" s="34"/>
      <c r="L37" s="34"/>
      <c r="M37" s="34"/>
      <c r="N37" s="126" t="str">
        <f>IF(_Auswertung!H33=0,"",_Auswertung!H33)</f>
        <v/>
      </c>
      <c r="O37" s="127" t="str">
        <f>_Auswertung!I33</f>
        <v xml:space="preserve">   </v>
      </c>
    </row>
    <row r="38" spans="1:15" ht="16.95" customHeight="1" x14ac:dyDescent="0.25">
      <c r="A38" s="125">
        <v>32</v>
      </c>
      <c r="B38" s="33"/>
      <c r="C38" s="33"/>
      <c r="D38" s="34"/>
      <c r="E38" s="34"/>
      <c r="F38" s="33"/>
      <c r="G38" s="33"/>
      <c r="H38" s="34"/>
      <c r="I38" s="33"/>
      <c r="J38" s="34"/>
      <c r="K38" s="34"/>
      <c r="L38" s="34"/>
      <c r="M38" s="34"/>
      <c r="N38" s="126" t="str">
        <f>IF(_Auswertung!H34=0,"",_Auswertung!H34)</f>
        <v/>
      </c>
      <c r="O38" s="127" t="str">
        <f>_Auswertung!I34</f>
        <v xml:space="preserve">   </v>
      </c>
    </row>
    <row r="39" spans="1:15" ht="16.95" customHeight="1" x14ac:dyDescent="0.25">
      <c r="A39" s="125">
        <v>33</v>
      </c>
      <c r="B39" s="33"/>
      <c r="C39" s="33"/>
      <c r="D39" s="34"/>
      <c r="E39" s="34"/>
      <c r="F39" s="33"/>
      <c r="G39" s="33"/>
      <c r="H39" s="34"/>
      <c r="I39" s="33"/>
      <c r="J39" s="34"/>
      <c r="K39" s="34"/>
      <c r="L39" s="34"/>
      <c r="M39" s="34"/>
      <c r="N39" s="126" t="str">
        <f>IF(_Auswertung!H35=0,"",_Auswertung!H35)</f>
        <v/>
      </c>
      <c r="O39" s="127" t="str">
        <f>_Auswertung!I35</f>
        <v xml:space="preserve">   </v>
      </c>
    </row>
    <row r="40" spans="1:15" ht="16.95" customHeight="1" x14ac:dyDescent="0.25">
      <c r="A40" s="125">
        <v>34</v>
      </c>
      <c r="B40" s="33"/>
      <c r="C40" s="33"/>
      <c r="D40" s="34"/>
      <c r="E40" s="34"/>
      <c r="F40" s="33"/>
      <c r="G40" s="33"/>
      <c r="H40" s="34"/>
      <c r="I40" s="33"/>
      <c r="J40" s="34"/>
      <c r="K40" s="34"/>
      <c r="L40" s="34"/>
      <c r="M40" s="34"/>
      <c r="N40" s="126" t="str">
        <f>IF(_Auswertung!H36=0,"",_Auswertung!H36)</f>
        <v/>
      </c>
      <c r="O40" s="127" t="str">
        <f>_Auswertung!I36</f>
        <v xml:space="preserve">   </v>
      </c>
    </row>
    <row r="41" spans="1:15" ht="16.95" customHeight="1" x14ac:dyDescent="0.25">
      <c r="A41" s="125">
        <v>35</v>
      </c>
      <c r="B41" s="33"/>
      <c r="C41" s="33"/>
      <c r="D41" s="34"/>
      <c r="E41" s="34"/>
      <c r="F41" s="33"/>
      <c r="G41" s="33"/>
      <c r="H41" s="34"/>
      <c r="I41" s="33"/>
      <c r="J41" s="34"/>
      <c r="K41" s="34"/>
      <c r="L41" s="34"/>
      <c r="M41" s="34"/>
      <c r="N41" s="126" t="str">
        <f>IF(_Auswertung!H37=0,"",_Auswertung!H37)</f>
        <v/>
      </c>
      <c r="O41" s="127" t="str">
        <f>_Auswertung!I37</f>
        <v xml:space="preserve">   </v>
      </c>
    </row>
    <row r="42" spans="1:15" ht="16.95" customHeight="1" x14ac:dyDescent="0.25">
      <c r="A42" s="125">
        <v>36</v>
      </c>
      <c r="B42" s="33"/>
      <c r="C42" s="33"/>
      <c r="D42" s="34"/>
      <c r="E42" s="34"/>
      <c r="F42" s="33"/>
      <c r="G42" s="33"/>
      <c r="H42" s="34"/>
      <c r="I42" s="33"/>
      <c r="J42" s="34"/>
      <c r="K42" s="34"/>
      <c r="L42" s="34"/>
      <c r="M42" s="34"/>
      <c r="N42" s="126" t="str">
        <f>IF(_Auswertung!H38=0,"",_Auswertung!H38)</f>
        <v/>
      </c>
      <c r="O42" s="127" t="str">
        <f>_Auswertung!I38</f>
        <v xml:space="preserve">   </v>
      </c>
    </row>
    <row r="43" spans="1:15" ht="16.95" customHeight="1" x14ac:dyDescent="0.25">
      <c r="A43" s="125">
        <v>37</v>
      </c>
      <c r="B43" s="33"/>
      <c r="C43" s="33"/>
      <c r="D43" s="34"/>
      <c r="E43" s="34"/>
      <c r="F43" s="33"/>
      <c r="G43" s="33"/>
      <c r="H43" s="34"/>
      <c r="I43" s="33"/>
      <c r="J43" s="34"/>
      <c r="K43" s="34"/>
      <c r="L43" s="34"/>
      <c r="M43" s="34"/>
      <c r="N43" s="126" t="str">
        <f>IF(_Auswertung!H39=0,"",_Auswertung!H39)</f>
        <v/>
      </c>
      <c r="O43" s="127" t="str">
        <f>_Auswertung!I39</f>
        <v xml:space="preserve">   </v>
      </c>
    </row>
    <row r="44" spans="1:15" ht="16.95" customHeight="1" x14ac:dyDescent="0.25">
      <c r="A44" s="125">
        <v>38</v>
      </c>
      <c r="B44" s="33"/>
      <c r="C44" s="33"/>
      <c r="D44" s="34"/>
      <c r="E44" s="34"/>
      <c r="F44" s="33"/>
      <c r="G44" s="33"/>
      <c r="H44" s="34"/>
      <c r="I44" s="33"/>
      <c r="J44" s="34"/>
      <c r="K44" s="34"/>
      <c r="L44" s="34"/>
      <c r="M44" s="34"/>
      <c r="N44" s="126" t="str">
        <f>IF(_Auswertung!H40=0,"",_Auswertung!H40)</f>
        <v/>
      </c>
      <c r="O44" s="127" t="str">
        <f>_Auswertung!I40</f>
        <v xml:space="preserve">   </v>
      </c>
    </row>
    <row r="45" spans="1:15" ht="16.95" customHeight="1" x14ac:dyDescent="0.25">
      <c r="A45" s="125">
        <v>39</v>
      </c>
      <c r="B45" s="33"/>
      <c r="C45" s="33"/>
      <c r="D45" s="34"/>
      <c r="E45" s="34"/>
      <c r="F45" s="33"/>
      <c r="G45" s="33"/>
      <c r="H45" s="34"/>
      <c r="I45" s="33"/>
      <c r="J45" s="34"/>
      <c r="K45" s="34"/>
      <c r="L45" s="34"/>
      <c r="M45" s="34"/>
      <c r="N45" s="126" t="str">
        <f>IF(_Auswertung!H41=0,"",_Auswertung!H41)</f>
        <v/>
      </c>
      <c r="O45" s="127" t="str">
        <f>_Auswertung!I41</f>
        <v xml:space="preserve">   </v>
      </c>
    </row>
    <row r="46" spans="1:15" ht="16.95" customHeight="1" x14ac:dyDescent="0.25">
      <c r="A46" s="125">
        <v>40</v>
      </c>
      <c r="B46" s="33"/>
      <c r="C46" s="33"/>
      <c r="D46" s="34"/>
      <c r="E46" s="34"/>
      <c r="F46" s="33"/>
      <c r="G46" s="33"/>
      <c r="H46" s="34"/>
      <c r="I46" s="33"/>
      <c r="J46" s="34"/>
      <c r="K46" s="34"/>
      <c r="L46" s="34"/>
      <c r="M46" s="34"/>
      <c r="N46" s="126" t="str">
        <f>IF(_Auswertung!H42=0,"",_Auswertung!H42)</f>
        <v/>
      </c>
      <c r="O46" s="127" t="str">
        <f>_Auswertung!I42</f>
        <v xml:space="preserve">   </v>
      </c>
    </row>
    <row r="47" spans="1:15" ht="16.95" customHeight="1" x14ac:dyDescent="0.25">
      <c r="A47" s="125">
        <v>41</v>
      </c>
      <c r="B47" s="33"/>
      <c r="C47" s="33"/>
      <c r="D47" s="34"/>
      <c r="E47" s="34"/>
      <c r="F47" s="33"/>
      <c r="G47" s="33"/>
      <c r="H47" s="34"/>
      <c r="I47" s="33"/>
      <c r="J47" s="34"/>
      <c r="K47" s="34"/>
      <c r="L47" s="34"/>
      <c r="M47" s="34"/>
      <c r="N47" s="126" t="str">
        <f>IF(_Auswertung!H43=0,"",_Auswertung!H43)</f>
        <v/>
      </c>
      <c r="O47" s="127" t="str">
        <f>_Auswertung!I43</f>
        <v xml:space="preserve">   </v>
      </c>
    </row>
    <row r="48" spans="1:15" ht="16.95" customHeight="1" x14ac:dyDescent="0.25">
      <c r="A48" s="125">
        <v>42</v>
      </c>
      <c r="B48" s="33"/>
      <c r="C48" s="33"/>
      <c r="D48" s="34"/>
      <c r="E48" s="34"/>
      <c r="F48" s="33"/>
      <c r="G48" s="33"/>
      <c r="H48" s="34"/>
      <c r="I48" s="33"/>
      <c r="J48" s="34"/>
      <c r="K48" s="34"/>
      <c r="L48" s="34"/>
      <c r="M48" s="34"/>
      <c r="N48" s="126" t="str">
        <f>IF(_Auswertung!H44=0,"",_Auswertung!H44)</f>
        <v/>
      </c>
      <c r="O48" s="127" t="str">
        <f>_Auswertung!I44</f>
        <v xml:space="preserve">   </v>
      </c>
    </row>
    <row r="49" spans="1:15" ht="16.95" customHeight="1" x14ac:dyDescent="0.25">
      <c r="A49" s="125">
        <v>43</v>
      </c>
      <c r="B49" s="33"/>
      <c r="C49" s="33"/>
      <c r="D49" s="34"/>
      <c r="E49" s="34"/>
      <c r="F49" s="33"/>
      <c r="G49" s="33"/>
      <c r="H49" s="34"/>
      <c r="I49" s="33"/>
      <c r="J49" s="34"/>
      <c r="K49" s="34"/>
      <c r="L49" s="34"/>
      <c r="M49" s="34"/>
      <c r="N49" s="126" t="str">
        <f>IF(_Auswertung!H45=0,"",_Auswertung!H45)</f>
        <v/>
      </c>
      <c r="O49" s="127" t="str">
        <f>_Auswertung!I45</f>
        <v xml:space="preserve">   </v>
      </c>
    </row>
    <row r="50" spans="1:15" ht="16.95" customHeight="1" x14ac:dyDescent="0.25">
      <c r="A50" s="125">
        <v>44</v>
      </c>
      <c r="B50" s="33"/>
      <c r="C50" s="33"/>
      <c r="D50" s="34"/>
      <c r="E50" s="34"/>
      <c r="F50" s="33"/>
      <c r="G50" s="33"/>
      <c r="H50" s="34"/>
      <c r="I50" s="33"/>
      <c r="J50" s="34"/>
      <c r="K50" s="34"/>
      <c r="L50" s="34"/>
      <c r="M50" s="34"/>
      <c r="N50" s="126" t="str">
        <f>IF(_Auswertung!H46=0,"",_Auswertung!H46)</f>
        <v/>
      </c>
      <c r="O50" s="127" t="str">
        <f>_Auswertung!I46</f>
        <v xml:space="preserve">   </v>
      </c>
    </row>
    <row r="51" spans="1:15" ht="16.95" customHeight="1" x14ac:dyDescent="0.25">
      <c r="A51" s="125">
        <v>45</v>
      </c>
      <c r="B51" s="33"/>
      <c r="C51" s="33"/>
      <c r="D51" s="34"/>
      <c r="E51" s="34"/>
      <c r="F51" s="33"/>
      <c r="G51" s="33"/>
      <c r="H51" s="34"/>
      <c r="I51" s="33"/>
      <c r="J51" s="34"/>
      <c r="K51" s="34"/>
      <c r="L51" s="34"/>
      <c r="M51" s="34"/>
      <c r="N51" s="126" t="str">
        <f>IF(_Auswertung!H47=0,"",_Auswertung!H47)</f>
        <v/>
      </c>
      <c r="O51" s="127" t="str">
        <f>_Auswertung!I47</f>
        <v xml:space="preserve">   </v>
      </c>
    </row>
    <row r="52" spans="1:15" ht="16.95" customHeight="1" x14ac:dyDescent="0.25">
      <c r="A52" s="125">
        <v>46</v>
      </c>
      <c r="B52" s="33"/>
      <c r="C52" s="33"/>
      <c r="D52" s="34"/>
      <c r="E52" s="34"/>
      <c r="F52" s="33"/>
      <c r="G52" s="33"/>
      <c r="H52" s="34"/>
      <c r="I52" s="33"/>
      <c r="J52" s="34"/>
      <c r="K52" s="34"/>
      <c r="L52" s="34"/>
      <c r="M52" s="34"/>
      <c r="N52" s="126" t="str">
        <f>IF(_Auswertung!H48=0,"",_Auswertung!H48)</f>
        <v/>
      </c>
      <c r="O52" s="127" t="str">
        <f>_Auswertung!I48</f>
        <v xml:space="preserve">   </v>
      </c>
    </row>
    <row r="53" spans="1:15" ht="16.95" customHeight="1" x14ac:dyDescent="0.25">
      <c r="A53" s="125">
        <v>47</v>
      </c>
      <c r="B53" s="33"/>
      <c r="C53" s="33"/>
      <c r="D53" s="34"/>
      <c r="E53" s="34"/>
      <c r="F53" s="33"/>
      <c r="G53" s="33"/>
      <c r="H53" s="34"/>
      <c r="I53" s="33"/>
      <c r="J53" s="34"/>
      <c r="K53" s="34"/>
      <c r="L53" s="34"/>
      <c r="M53" s="34"/>
      <c r="N53" s="126" t="str">
        <f>IF(_Auswertung!H49=0,"",_Auswertung!H49)</f>
        <v/>
      </c>
      <c r="O53" s="127" t="str">
        <f>_Auswertung!I49</f>
        <v xml:space="preserve">   </v>
      </c>
    </row>
    <row r="54" spans="1:15" ht="16.95" customHeight="1" x14ac:dyDescent="0.25">
      <c r="A54" s="125">
        <v>48</v>
      </c>
      <c r="B54" s="33"/>
      <c r="C54" s="33"/>
      <c r="D54" s="34"/>
      <c r="E54" s="34"/>
      <c r="F54" s="33"/>
      <c r="G54" s="33"/>
      <c r="H54" s="34"/>
      <c r="I54" s="33"/>
      <c r="J54" s="34"/>
      <c r="K54" s="34"/>
      <c r="L54" s="34"/>
      <c r="M54" s="34"/>
      <c r="N54" s="126" t="str">
        <f>IF(_Auswertung!H50=0,"",_Auswertung!H50)</f>
        <v/>
      </c>
      <c r="O54" s="127" t="str">
        <f>_Auswertung!I50</f>
        <v xml:space="preserve">   </v>
      </c>
    </row>
    <row r="55" spans="1:15" ht="16.95" customHeight="1" x14ac:dyDescent="0.25">
      <c r="A55" s="125">
        <v>49</v>
      </c>
      <c r="B55" s="33"/>
      <c r="C55" s="33"/>
      <c r="D55" s="34"/>
      <c r="E55" s="34"/>
      <c r="F55" s="33"/>
      <c r="G55" s="33"/>
      <c r="H55" s="34"/>
      <c r="I55" s="33"/>
      <c r="J55" s="34"/>
      <c r="K55" s="34"/>
      <c r="L55" s="34"/>
      <c r="M55" s="34"/>
      <c r="N55" s="126" t="str">
        <f>IF(_Auswertung!H51=0,"",_Auswertung!H51)</f>
        <v/>
      </c>
      <c r="O55" s="127" t="str">
        <f>_Auswertung!I51</f>
        <v xml:space="preserve">   </v>
      </c>
    </row>
    <row r="56" spans="1:15" ht="16.95" customHeight="1" x14ac:dyDescent="0.25">
      <c r="A56" s="125">
        <v>50</v>
      </c>
      <c r="B56" s="33"/>
      <c r="C56" s="33"/>
      <c r="D56" s="34"/>
      <c r="E56" s="34"/>
      <c r="F56" s="33"/>
      <c r="G56" s="33"/>
      <c r="H56" s="34"/>
      <c r="I56" s="33"/>
      <c r="J56" s="34"/>
      <c r="K56" s="34"/>
      <c r="L56" s="34"/>
      <c r="M56" s="34"/>
      <c r="N56" s="126" t="str">
        <f>IF(_Auswertung!H52=0,"",_Auswertung!H52)</f>
        <v/>
      </c>
      <c r="O56" s="127" t="str">
        <f>_Auswertung!I52</f>
        <v xml:space="preserve">   </v>
      </c>
    </row>
    <row r="57" spans="1:15" ht="16.95" customHeight="1" x14ac:dyDescent="0.25">
      <c r="A57" s="125">
        <v>51</v>
      </c>
      <c r="B57" s="33"/>
      <c r="C57" s="33"/>
      <c r="D57" s="34"/>
      <c r="E57" s="34"/>
      <c r="F57" s="33"/>
      <c r="G57" s="33"/>
      <c r="H57" s="34"/>
      <c r="I57" s="33"/>
      <c r="J57" s="34"/>
      <c r="K57" s="34"/>
      <c r="L57" s="34"/>
      <c r="M57" s="34"/>
      <c r="N57" s="126" t="str">
        <f>IF(_Auswertung!H53=0,"",_Auswertung!H53)</f>
        <v/>
      </c>
      <c r="O57" s="127" t="str">
        <f>_Auswertung!I53</f>
        <v xml:space="preserve">   </v>
      </c>
    </row>
    <row r="58" spans="1:15" ht="16.95" customHeight="1" x14ac:dyDescent="0.25">
      <c r="A58" s="125">
        <v>52</v>
      </c>
      <c r="B58" s="33"/>
      <c r="C58" s="33"/>
      <c r="D58" s="34"/>
      <c r="E58" s="34"/>
      <c r="F58" s="33"/>
      <c r="G58" s="33"/>
      <c r="H58" s="34"/>
      <c r="I58" s="33"/>
      <c r="J58" s="34"/>
      <c r="K58" s="34"/>
      <c r="L58" s="34"/>
      <c r="M58" s="34"/>
      <c r="N58" s="126" t="str">
        <f>IF(_Auswertung!H54=0,"",_Auswertung!H54)</f>
        <v/>
      </c>
      <c r="O58" s="127" t="str">
        <f>_Auswertung!I54</f>
        <v xml:space="preserve">   </v>
      </c>
    </row>
    <row r="59" spans="1:15" ht="16.95" customHeight="1" x14ac:dyDescent="0.25">
      <c r="A59" s="125">
        <v>53</v>
      </c>
      <c r="B59" s="33"/>
      <c r="C59" s="33"/>
      <c r="D59" s="34"/>
      <c r="E59" s="34"/>
      <c r="F59" s="33"/>
      <c r="G59" s="33"/>
      <c r="H59" s="34"/>
      <c r="I59" s="33"/>
      <c r="J59" s="34"/>
      <c r="K59" s="34"/>
      <c r="L59" s="34"/>
      <c r="M59" s="34"/>
      <c r="N59" s="126" t="str">
        <f>IF(_Auswertung!H55=0,"",_Auswertung!H55)</f>
        <v/>
      </c>
      <c r="O59" s="127" t="str">
        <f>_Auswertung!I55</f>
        <v xml:space="preserve">   </v>
      </c>
    </row>
    <row r="60" spans="1:15" ht="16.95" customHeight="1" x14ac:dyDescent="0.25">
      <c r="A60" s="125">
        <v>54</v>
      </c>
      <c r="B60" s="33"/>
      <c r="C60" s="33"/>
      <c r="D60" s="34"/>
      <c r="E60" s="34"/>
      <c r="F60" s="33"/>
      <c r="G60" s="33"/>
      <c r="H60" s="34"/>
      <c r="I60" s="33"/>
      <c r="J60" s="34"/>
      <c r="K60" s="34"/>
      <c r="L60" s="34"/>
      <c r="M60" s="34"/>
      <c r="N60" s="126" t="str">
        <f>IF(_Auswertung!H56=0,"",_Auswertung!H56)</f>
        <v/>
      </c>
      <c r="O60" s="127" t="str">
        <f>_Auswertung!I56</f>
        <v xml:space="preserve">   </v>
      </c>
    </row>
    <row r="61" spans="1:15" ht="16.95" customHeight="1" x14ac:dyDescent="0.25">
      <c r="A61" s="125">
        <v>55</v>
      </c>
      <c r="B61" s="33"/>
      <c r="C61" s="33"/>
      <c r="D61" s="34"/>
      <c r="E61" s="34"/>
      <c r="F61" s="33"/>
      <c r="G61" s="33"/>
      <c r="H61" s="34"/>
      <c r="I61" s="33"/>
      <c r="J61" s="34"/>
      <c r="K61" s="34"/>
      <c r="L61" s="34"/>
      <c r="M61" s="34"/>
      <c r="N61" s="126" t="str">
        <f>IF(_Auswertung!H57=0,"",_Auswertung!H57)</f>
        <v/>
      </c>
      <c r="O61" s="127" t="str">
        <f>_Auswertung!I57</f>
        <v xml:space="preserve">   </v>
      </c>
    </row>
    <row r="62" spans="1:15" ht="16.95" customHeight="1" x14ac:dyDescent="0.25">
      <c r="A62" s="125">
        <v>56</v>
      </c>
      <c r="B62" s="33"/>
      <c r="C62" s="33"/>
      <c r="D62" s="34"/>
      <c r="E62" s="34"/>
      <c r="F62" s="33"/>
      <c r="G62" s="33"/>
      <c r="H62" s="34"/>
      <c r="I62" s="33"/>
      <c r="J62" s="34"/>
      <c r="K62" s="34"/>
      <c r="L62" s="34"/>
      <c r="M62" s="34"/>
      <c r="N62" s="126" t="str">
        <f>IF(_Auswertung!H58=0,"",_Auswertung!H58)</f>
        <v/>
      </c>
      <c r="O62" s="127" t="str">
        <f>_Auswertung!I58</f>
        <v xml:space="preserve">   </v>
      </c>
    </row>
    <row r="63" spans="1:15" ht="16.95" customHeight="1" x14ac:dyDescent="0.25">
      <c r="A63" s="125">
        <v>57</v>
      </c>
      <c r="B63" s="33"/>
      <c r="C63" s="33"/>
      <c r="D63" s="34"/>
      <c r="E63" s="34"/>
      <c r="F63" s="33"/>
      <c r="G63" s="33"/>
      <c r="H63" s="34"/>
      <c r="I63" s="33"/>
      <c r="J63" s="34"/>
      <c r="K63" s="34"/>
      <c r="L63" s="34"/>
      <c r="M63" s="34"/>
      <c r="N63" s="126" t="str">
        <f>IF(_Auswertung!H59=0,"",_Auswertung!H59)</f>
        <v/>
      </c>
      <c r="O63" s="127" t="str">
        <f>_Auswertung!I59</f>
        <v xml:space="preserve">   </v>
      </c>
    </row>
    <row r="64" spans="1:15" ht="16.95" customHeight="1" x14ac:dyDescent="0.25">
      <c r="A64" s="125">
        <v>58</v>
      </c>
      <c r="B64" s="33"/>
      <c r="C64" s="33"/>
      <c r="D64" s="34"/>
      <c r="E64" s="34"/>
      <c r="F64" s="33"/>
      <c r="G64" s="33"/>
      <c r="H64" s="34"/>
      <c r="I64" s="33"/>
      <c r="J64" s="34"/>
      <c r="K64" s="34"/>
      <c r="L64" s="34"/>
      <c r="M64" s="34"/>
      <c r="N64" s="126" t="str">
        <f>IF(_Auswertung!H60=0,"",_Auswertung!H60)</f>
        <v/>
      </c>
      <c r="O64" s="127" t="str">
        <f>_Auswertung!I60</f>
        <v xml:space="preserve">   </v>
      </c>
    </row>
    <row r="65" spans="1:15" ht="16.95" customHeight="1" x14ac:dyDescent="0.25">
      <c r="A65" s="125">
        <v>59</v>
      </c>
      <c r="B65" s="33"/>
      <c r="C65" s="33"/>
      <c r="D65" s="34"/>
      <c r="E65" s="34"/>
      <c r="F65" s="33"/>
      <c r="G65" s="33"/>
      <c r="H65" s="34"/>
      <c r="I65" s="33"/>
      <c r="J65" s="34"/>
      <c r="K65" s="34"/>
      <c r="L65" s="34"/>
      <c r="M65" s="34"/>
      <c r="N65" s="126" t="str">
        <f>IF(_Auswertung!H61=0,"",_Auswertung!H61)</f>
        <v/>
      </c>
      <c r="O65" s="127" t="str">
        <f>_Auswertung!I61</f>
        <v xml:space="preserve">   </v>
      </c>
    </row>
    <row r="66" spans="1:15" ht="16.95" customHeight="1" x14ac:dyDescent="0.25">
      <c r="A66" s="125">
        <v>60</v>
      </c>
      <c r="B66" s="33"/>
      <c r="C66" s="33"/>
      <c r="D66" s="34"/>
      <c r="E66" s="34"/>
      <c r="F66" s="33"/>
      <c r="G66" s="33"/>
      <c r="H66" s="34"/>
      <c r="I66" s="33"/>
      <c r="J66" s="34"/>
      <c r="K66" s="34"/>
      <c r="L66" s="34"/>
      <c r="M66" s="34"/>
      <c r="N66" s="126" t="str">
        <f>IF(_Auswertung!H62=0,"",_Auswertung!H62)</f>
        <v/>
      </c>
      <c r="O66" s="127" t="str">
        <f>_Auswertung!I62</f>
        <v xml:space="preserve">   </v>
      </c>
    </row>
    <row r="67" spans="1:15" ht="16.95" customHeight="1" x14ac:dyDescent="0.25">
      <c r="A67" s="125">
        <v>61</v>
      </c>
      <c r="B67" s="33"/>
      <c r="C67" s="33"/>
      <c r="D67" s="34"/>
      <c r="E67" s="34"/>
      <c r="F67" s="33"/>
      <c r="G67" s="33"/>
      <c r="H67" s="34"/>
      <c r="I67" s="33"/>
      <c r="J67" s="34"/>
      <c r="K67" s="34"/>
      <c r="L67" s="34"/>
      <c r="M67" s="34"/>
      <c r="N67" s="126" t="str">
        <f>IF(_Auswertung!H63=0,"",_Auswertung!H63)</f>
        <v/>
      </c>
      <c r="O67" s="127" t="str">
        <f>_Auswertung!I63</f>
        <v xml:space="preserve">   </v>
      </c>
    </row>
    <row r="68" spans="1:15" ht="16.95" customHeight="1" x14ac:dyDescent="0.25">
      <c r="A68" s="125">
        <v>62</v>
      </c>
      <c r="B68" s="33"/>
      <c r="C68" s="33"/>
      <c r="D68" s="34"/>
      <c r="E68" s="34"/>
      <c r="F68" s="33"/>
      <c r="G68" s="33"/>
      <c r="H68" s="34"/>
      <c r="I68" s="33"/>
      <c r="J68" s="34"/>
      <c r="K68" s="34"/>
      <c r="L68" s="34"/>
      <c r="M68" s="34"/>
      <c r="N68" s="126" t="str">
        <f>IF(_Auswertung!H64=0,"",_Auswertung!H64)</f>
        <v/>
      </c>
      <c r="O68" s="127" t="str">
        <f>_Auswertung!I64</f>
        <v xml:space="preserve">   </v>
      </c>
    </row>
    <row r="69" spans="1:15" ht="16.95" customHeight="1" x14ac:dyDescent="0.25">
      <c r="A69" s="125">
        <v>63</v>
      </c>
      <c r="B69" s="33"/>
      <c r="C69" s="33"/>
      <c r="D69" s="34"/>
      <c r="E69" s="34"/>
      <c r="F69" s="33"/>
      <c r="G69" s="33"/>
      <c r="H69" s="34"/>
      <c r="I69" s="33"/>
      <c r="J69" s="34"/>
      <c r="K69" s="34"/>
      <c r="L69" s="34"/>
      <c r="M69" s="34"/>
      <c r="N69" s="126" t="str">
        <f>IF(_Auswertung!H65=0,"",_Auswertung!H65)</f>
        <v/>
      </c>
      <c r="O69" s="127" t="str">
        <f>_Auswertung!I65</f>
        <v xml:space="preserve">   </v>
      </c>
    </row>
    <row r="70" spans="1:15" ht="16.95" customHeight="1" x14ac:dyDescent="0.25">
      <c r="A70" s="125">
        <v>64</v>
      </c>
      <c r="B70" s="33"/>
      <c r="C70" s="33"/>
      <c r="D70" s="34"/>
      <c r="E70" s="34"/>
      <c r="F70" s="33"/>
      <c r="G70" s="33"/>
      <c r="H70" s="34"/>
      <c r="I70" s="33"/>
      <c r="J70" s="34"/>
      <c r="K70" s="34"/>
      <c r="L70" s="34"/>
      <c r="M70" s="34"/>
      <c r="N70" s="126" t="str">
        <f>IF(_Auswertung!H66=0,"",_Auswertung!H66)</f>
        <v/>
      </c>
      <c r="O70" s="127" t="str">
        <f>_Auswertung!I66</f>
        <v xml:space="preserve">   </v>
      </c>
    </row>
    <row r="71" spans="1:15" ht="16.95" customHeight="1" x14ac:dyDescent="0.25">
      <c r="A71" s="125">
        <v>65</v>
      </c>
      <c r="B71" s="33"/>
      <c r="C71" s="33"/>
      <c r="D71" s="34"/>
      <c r="E71" s="34"/>
      <c r="F71" s="33"/>
      <c r="G71" s="33"/>
      <c r="H71" s="34"/>
      <c r="I71" s="33"/>
      <c r="J71" s="34"/>
      <c r="K71" s="34"/>
      <c r="L71" s="34"/>
      <c r="M71" s="34"/>
      <c r="N71" s="126" t="str">
        <f>IF(_Auswertung!H67=0,"",_Auswertung!H67)</f>
        <v/>
      </c>
      <c r="O71" s="127" t="str">
        <f>_Auswertung!I67</f>
        <v xml:space="preserve">   </v>
      </c>
    </row>
    <row r="72" spans="1:15" ht="16.95" customHeight="1" x14ac:dyDescent="0.25">
      <c r="A72" s="125">
        <v>66</v>
      </c>
      <c r="B72" s="33"/>
      <c r="C72" s="33"/>
      <c r="D72" s="34"/>
      <c r="E72" s="34"/>
      <c r="F72" s="33"/>
      <c r="G72" s="33"/>
      <c r="H72" s="34"/>
      <c r="I72" s="33"/>
      <c r="J72" s="34"/>
      <c r="K72" s="34"/>
      <c r="L72" s="34"/>
      <c r="M72" s="34"/>
      <c r="N72" s="126" t="str">
        <f>IF(_Auswertung!H68=0,"",_Auswertung!H68)</f>
        <v/>
      </c>
      <c r="O72" s="127" t="str">
        <f>_Auswertung!I68</f>
        <v xml:space="preserve">   </v>
      </c>
    </row>
    <row r="73" spans="1:15" ht="16.95" customHeight="1" x14ac:dyDescent="0.25">
      <c r="A73" s="125">
        <v>67</v>
      </c>
      <c r="B73" s="33"/>
      <c r="C73" s="33"/>
      <c r="D73" s="34"/>
      <c r="E73" s="34"/>
      <c r="F73" s="33"/>
      <c r="G73" s="33"/>
      <c r="H73" s="34"/>
      <c r="I73" s="33"/>
      <c r="J73" s="34"/>
      <c r="K73" s="34"/>
      <c r="L73" s="34"/>
      <c r="M73" s="34"/>
      <c r="N73" s="126" t="str">
        <f>IF(_Auswertung!H69=0,"",_Auswertung!H69)</f>
        <v/>
      </c>
      <c r="O73" s="127" t="str">
        <f>_Auswertung!I69</f>
        <v xml:space="preserve">   </v>
      </c>
    </row>
    <row r="74" spans="1:15" ht="16.95" customHeight="1" x14ac:dyDescent="0.25">
      <c r="A74" s="125">
        <v>68</v>
      </c>
      <c r="B74" s="33"/>
      <c r="C74" s="33"/>
      <c r="D74" s="34"/>
      <c r="E74" s="34"/>
      <c r="F74" s="33"/>
      <c r="G74" s="33"/>
      <c r="H74" s="34"/>
      <c r="I74" s="33"/>
      <c r="J74" s="34"/>
      <c r="K74" s="34"/>
      <c r="L74" s="34"/>
      <c r="M74" s="34"/>
      <c r="N74" s="126" t="str">
        <f>IF(_Auswertung!H70=0,"",_Auswertung!H70)</f>
        <v/>
      </c>
      <c r="O74" s="127" t="str">
        <f>_Auswertung!I70</f>
        <v xml:space="preserve">   </v>
      </c>
    </row>
    <row r="75" spans="1:15" ht="16.95" customHeight="1" x14ac:dyDescent="0.25">
      <c r="A75" s="125">
        <v>69</v>
      </c>
      <c r="B75" s="33"/>
      <c r="C75" s="33"/>
      <c r="D75" s="34"/>
      <c r="E75" s="34"/>
      <c r="F75" s="33"/>
      <c r="G75" s="33"/>
      <c r="H75" s="34"/>
      <c r="I75" s="33"/>
      <c r="J75" s="34"/>
      <c r="K75" s="34"/>
      <c r="L75" s="34"/>
      <c r="M75" s="34"/>
      <c r="N75" s="126" t="str">
        <f>IF(_Auswertung!H71=0,"",_Auswertung!H71)</f>
        <v/>
      </c>
      <c r="O75" s="127" t="str">
        <f>_Auswertung!I71</f>
        <v xml:space="preserve">   </v>
      </c>
    </row>
    <row r="76" spans="1:15" ht="16.95" customHeight="1" x14ac:dyDescent="0.25">
      <c r="A76" s="125">
        <v>70</v>
      </c>
      <c r="B76" s="33"/>
      <c r="C76" s="33"/>
      <c r="D76" s="34"/>
      <c r="E76" s="34"/>
      <c r="F76" s="33"/>
      <c r="G76" s="33"/>
      <c r="H76" s="34"/>
      <c r="I76" s="33"/>
      <c r="J76" s="34"/>
      <c r="K76" s="34"/>
      <c r="L76" s="34"/>
      <c r="M76" s="34"/>
      <c r="N76" s="126" t="str">
        <f>IF(_Auswertung!H72=0,"",_Auswertung!H72)</f>
        <v/>
      </c>
      <c r="O76" s="127" t="str">
        <f>_Auswertung!I72</f>
        <v xml:space="preserve">   </v>
      </c>
    </row>
    <row r="77" spans="1:15" ht="16.95" customHeight="1" x14ac:dyDescent="0.25">
      <c r="A77" s="125">
        <v>71</v>
      </c>
      <c r="B77" s="33"/>
      <c r="C77" s="33"/>
      <c r="D77" s="34"/>
      <c r="E77" s="34"/>
      <c r="F77" s="33"/>
      <c r="G77" s="33"/>
      <c r="H77" s="34"/>
      <c r="I77" s="33"/>
      <c r="J77" s="34"/>
      <c r="K77" s="34"/>
      <c r="L77" s="34"/>
      <c r="M77" s="34"/>
      <c r="N77" s="126" t="str">
        <f>IF(_Auswertung!H73=0,"",_Auswertung!H73)</f>
        <v/>
      </c>
      <c r="O77" s="127" t="str">
        <f>_Auswertung!I73</f>
        <v xml:space="preserve">   </v>
      </c>
    </row>
    <row r="78" spans="1:15" ht="16.95" customHeight="1" x14ac:dyDescent="0.25">
      <c r="A78" s="125">
        <v>72</v>
      </c>
      <c r="B78" s="33"/>
      <c r="C78" s="33"/>
      <c r="D78" s="34"/>
      <c r="E78" s="34"/>
      <c r="F78" s="33"/>
      <c r="G78" s="33"/>
      <c r="H78" s="34"/>
      <c r="I78" s="33"/>
      <c r="J78" s="34"/>
      <c r="K78" s="34"/>
      <c r="L78" s="34"/>
      <c r="M78" s="34"/>
      <c r="N78" s="126" t="str">
        <f>IF(_Auswertung!H74=0,"",_Auswertung!H74)</f>
        <v/>
      </c>
      <c r="O78" s="127" t="str">
        <f>_Auswertung!I74</f>
        <v xml:space="preserve">   </v>
      </c>
    </row>
    <row r="79" spans="1:15" ht="16.95" customHeight="1" x14ac:dyDescent="0.25">
      <c r="A79" s="125">
        <v>73</v>
      </c>
      <c r="B79" s="33"/>
      <c r="C79" s="33"/>
      <c r="D79" s="34"/>
      <c r="E79" s="34"/>
      <c r="F79" s="33"/>
      <c r="G79" s="33"/>
      <c r="H79" s="34"/>
      <c r="I79" s="33"/>
      <c r="J79" s="34"/>
      <c r="K79" s="34"/>
      <c r="L79" s="34"/>
      <c r="M79" s="34"/>
      <c r="N79" s="126" t="str">
        <f>IF(_Auswertung!H75=0,"",_Auswertung!H75)</f>
        <v/>
      </c>
      <c r="O79" s="127" t="str">
        <f>_Auswertung!I75</f>
        <v xml:space="preserve">   </v>
      </c>
    </row>
    <row r="80" spans="1:15" ht="16.95" customHeight="1" x14ac:dyDescent="0.25">
      <c r="A80" s="125">
        <v>74</v>
      </c>
      <c r="B80" s="33"/>
      <c r="C80" s="33"/>
      <c r="D80" s="34"/>
      <c r="E80" s="34"/>
      <c r="F80" s="33"/>
      <c r="G80" s="33"/>
      <c r="H80" s="34"/>
      <c r="I80" s="33"/>
      <c r="J80" s="34"/>
      <c r="K80" s="34"/>
      <c r="L80" s="34"/>
      <c r="M80" s="34"/>
      <c r="N80" s="126" t="str">
        <f>IF(_Auswertung!H76=0,"",_Auswertung!H76)</f>
        <v/>
      </c>
      <c r="O80" s="127" t="str">
        <f>_Auswertung!I76</f>
        <v xml:space="preserve">   </v>
      </c>
    </row>
    <row r="81" spans="1:15" ht="16.95" customHeight="1" x14ac:dyDescent="0.25">
      <c r="A81" s="125">
        <v>75</v>
      </c>
      <c r="B81" s="33"/>
      <c r="C81" s="33"/>
      <c r="D81" s="34"/>
      <c r="E81" s="34"/>
      <c r="F81" s="33"/>
      <c r="G81" s="33"/>
      <c r="H81" s="34"/>
      <c r="I81" s="33"/>
      <c r="J81" s="34"/>
      <c r="K81" s="34"/>
      <c r="L81" s="34"/>
      <c r="M81" s="34"/>
      <c r="N81" s="126" t="str">
        <f>IF(_Auswertung!H77=0,"",_Auswertung!H77)</f>
        <v/>
      </c>
      <c r="O81" s="127" t="str">
        <f>_Auswertung!I77</f>
        <v xml:space="preserve">   </v>
      </c>
    </row>
    <row r="82" spans="1:15" ht="16.95" customHeight="1" x14ac:dyDescent="0.25">
      <c r="A82" s="125">
        <v>76</v>
      </c>
      <c r="B82" s="33"/>
      <c r="C82" s="33"/>
      <c r="D82" s="34"/>
      <c r="E82" s="34"/>
      <c r="F82" s="33"/>
      <c r="G82" s="33"/>
      <c r="H82" s="34"/>
      <c r="I82" s="33"/>
      <c r="J82" s="34"/>
      <c r="K82" s="34"/>
      <c r="L82" s="34"/>
      <c r="M82" s="34"/>
      <c r="N82" s="126" t="str">
        <f>IF(_Auswertung!H78=0,"",_Auswertung!H78)</f>
        <v/>
      </c>
      <c r="O82" s="127" t="str">
        <f>_Auswertung!I78</f>
        <v xml:space="preserve">   </v>
      </c>
    </row>
    <row r="83" spans="1:15" ht="16.95" customHeight="1" x14ac:dyDescent="0.25">
      <c r="A83" s="125">
        <v>77</v>
      </c>
      <c r="B83" s="33"/>
      <c r="C83" s="33"/>
      <c r="D83" s="34"/>
      <c r="E83" s="34"/>
      <c r="F83" s="33"/>
      <c r="G83" s="33"/>
      <c r="H83" s="34"/>
      <c r="I83" s="33"/>
      <c r="J83" s="34"/>
      <c r="K83" s="34"/>
      <c r="L83" s="34"/>
      <c r="M83" s="34"/>
      <c r="N83" s="126" t="str">
        <f>IF(_Auswertung!H79=0,"",_Auswertung!H79)</f>
        <v/>
      </c>
      <c r="O83" s="127" t="str">
        <f>_Auswertung!I79</f>
        <v xml:space="preserve">   </v>
      </c>
    </row>
    <row r="84" spans="1:15" ht="16.95" customHeight="1" x14ac:dyDescent="0.25">
      <c r="A84" s="125">
        <v>78</v>
      </c>
      <c r="B84" s="33"/>
      <c r="C84" s="33"/>
      <c r="D84" s="34"/>
      <c r="E84" s="34"/>
      <c r="F84" s="33"/>
      <c r="G84" s="33"/>
      <c r="H84" s="34"/>
      <c r="I84" s="33"/>
      <c r="J84" s="34"/>
      <c r="K84" s="34"/>
      <c r="L84" s="34"/>
      <c r="M84" s="34"/>
      <c r="N84" s="126" t="str">
        <f>IF(_Auswertung!H80=0,"",_Auswertung!H80)</f>
        <v/>
      </c>
      <c r="O84" s="127" t="str">
        <f>_Auswertung!I80</f>
        <v xml:space="preserve">   </v>
      </c>
    </row>
    <row r="85" spans="1:15" ht="16.95" customHeight="1" x14ac:dyDescent="0.25">
      <c r="A85" s="125">
        <v>79</v>
      </c>
      <c r="B85" s="33"/>
      <c r="C85" s="33"/>
      <c r="D85" s="34"/>
      <c r="E85" s="34"/>
      <c r="F85" s="33"/>
      <c r="G85" s="33"/>
      <c r="H85" s="34"/>
      <c r="I85" s="33"/>
      <c r="J85" s="34"/>
      <c r="K85" s="34"/>
      <c r="L85" s="34"/>
      <c r="M85" s="34"/>
      <c r="N85" s="126" t="str">
        <f>IF(_Auswertung!H81=0,"",_Auswertung!H81)</f>
        <v/>
      </c>
      <c r="O85" s="127" t="str">
        <f>_Auswertung!I81</f>
        <v xml:space="preserve">   </v>
      </c>
    </row>
    <row r="86" spans="1:15" ht="16.95" customHeight="1" x14ac:dyDescent="0.25">
      <c r="A86" s="125">
        <v>80</v>
      </c>
      <c r="B86" s="33"/>
      <c r="C86" s="33"/>
      <c r="D86" s="34"/>
      <c r="E86" s="34"/>
      <c r="F86" s="33"/>
      <c r="G86" s="33"/>
      <c r="H86" s="34"/>
      <c r="I86" s="33"/>
      <c r="J86" s="34"/>
      <c r="K86" s="34"/>
      <c r="L86" s="34"/>
      <c r="M86" s="34"/>
      <c r="N86" s="126" t="str">
        <f>IF(_Auswertung!H82=0,"",_Auswertung!H82)</f>
        <v/>
      </c>
      <c r="O86" s="127" t="str">
        <f>_Auswertung!I82</f>
        <v xml:space="preserve">   </v>
      </c>
    </row>
    <row r="87" spans="1:15" ht="16.95" customHeight="1" x14ac:dyDescent="0.25">
      <c r="A87" s="125">
        <v>81</v>
      </c>
      <c r="B87" s="33"/>
      <c r="C87" s="33"/>
      <c r="D87" s="34"/>
      <c r="E87" s="34"/>
      <c r="F87" s="33"/>
      <c r="G87" s="33"/>
      <c r="H87" s="34"/>
      <c r="I87" s="33"/>
      <c r="J87" s="34"/>
      <c r="K87" s="34"/>
      <c r="L87" s="34"/>
      <c r="M87" s="34"/>
      <c r="N87" s="126" t="str">
        <f>IF(_Auswertung!H83=0,"",_Auswertung!H83)</f>
        <v/>
      </c>
      <c r="O87" s="127" t="str">
        <f>_Auswertung!I83</f>
        <v xml:space="preserve">   </v>
      </c>
    </row>
    <row r="88" spans="1:15" ht="16.95" customHeight="1" x14ac:dyDescent="0.25">
      <c r="A88" s="125">
        <v>82</v>
      </c>
      <c r="B88" s="33"/>
      <c r="C88" s="33"/>
      <c r="D88" s="34"/>
      <c r="E88" s="34"/>
      <c r="F88" s="33"/>
      <c r="G88" s="33"/>
      <c r="H88" s="34"/>
      <c r="I88" s="33"/>
      <c r="J88" s="34"/>
      <c r="K88" s="34"/>
      <c r="L88" s="34"/>
      <c r="M88" s="34"/>
      <c r="N88" s="126" t="str">
        <f>IF(_Auswertung!H84=0,"",_Auswertung!H84)</f>
        <v/>
      </c>
      <c r="O88" s="127" t="str">
        <f>_Auswertung!I84</f>
        <v xml:space="preserve">   </v>
      </c>
    </row>
    <row r="89" spans="1:15" ht="16.95" customHeight="1" x14ac:dyDescent="0.25">
      <c r="A89" s="125">
        <v>83</v>
      </c>
      <c r="B89" s="33"/>
      <c r="C89" s="33"/>
      <c r="D89" s="34"/>
      <c r="E89" s="34"/>
      <c r="F89" s="33"/>
      <c r="G89" s="33"/>
      <c r="H89" s="34"/>
      <c r="I89" s="33"/>
      <c r="J89" s="34"/>
      <c r="K89" s="34"/>
      <c r="L89" s="34"/>
      <c r="M89" s="34"/>
      <c r="N89" s="126" t="str">
        <f>IF(_Auswertung!H85=0,"",_Auswertung!H85)</f>
        <v/>
      </c>
      <c r="O89" s="127" t="str">
        <f>_Auswertung!I85</f>
        <v xml:space="preserve">   </v>
      </c>
    </row>
    <row r="90" spans="1:15" ht="16.95" customHeight="1" x14ac:dyDescent="0.25">
      <c r="A90" s="125">
        <v>84</v>
      </c>
      <c r="B90" s="33"/>
      <c r="C90" s="33"/>
      <c r="D90" s="34"/>
      <c r="E90" s="34"/>
      <c r="F90" s="33"/>
      <c r="G90" s="33"/>
      <c r="H90" s="34"/>
      <c r="I90" s="33"/>
      <c r="J90" s="34"/>
      <c r="K90" s="34"/>
      <c r="L90" s="34"/>
      <c r="M90" s="34"/>
      <c r="N90" s="126" t="str">
        <f>IF(_Auswertung!H86=0,"",_Auswertung!H86)</f>
        <v/>
      </c>
      <c r="O90" s="127" t="str">
        <f>_Auswertung!I86</f>
        <v xml:space="preserve">   </v>
      </c>
    </row>
    <row r="91" spans="1:15" ht="16.95" customHeight="1" x14ac:dyDescent="0.25">
      <c r="A91" s="125">
        <v>85</v>
      </c>
      <c r="B91" s="33"/>
      <c r="C91" s="33"/>
      <c r="D91" s="34"/>
      <c r="E91" s="34"/>
      <c r="F91" s="33"/>
      <c r="G91" s="33"/>
      <c r="H91" s="34"/>
      <c r="I91" s="33"/>
      <c r="J91" s="34"/>
      <c r="K91" s="34"/>
      <c r="L91" s="34"/>
      <c r="M91" s="34"/>
      <c r="N91" s="126" t="str">
        <f>IF(_Auswertung!H87=0,"",_Auswertung!H87)</f>
        <v/>
      </c>
      <c r="O91" s="127" t="str">
        <f>_Auswertung!I87</f>
        <v xml:space="preserve">   </v>
      </c>
    </row>
    <row r="92" spans="1:15" ht="16.95" customHeight="1" x14ac:dyDescent="0.25">
      <c r="A92" s="125">
        <v>86</v>
      </c>
      <c r="B92" s="33"/>
      <c r="C92" s="33"/>
      <c r="D92" s="34"/>
      <c r="E92" s="34"/>
      <c r="F92" s="33"/>
      <c r="G92" s="33"/>
      <c r="H92" s="34"/>
      <c r="I92" s="33"/>
      <c r="J92" s="34"/>
      <c r="K92" s="34"/>
      <c r="L92" s="34"/>
      <c r="M92" s="34"/>
      <c r="N92" s="126" t="str">
        <f>IF(_Auswertung!H88=0,"",_Auswertung!H88)</f>
        <v/>
      </c>
      <c r="O92" s="127" t="str">
        <f>_Auswertung!I88</f>
        <v xml:space="preserve">   </v>
      </c>
    </row>
    <row r="93" spans="1:15" ht="16.95" customHeight="1" x14ac:dyDescent="0.25">
      <c r="A93" s="125">
        <v>87</v>
      </c>
      <c r="B93" s="33"/>
      <c r="C93" s="33"/>
      <c r="D93" s="34"/>
      <c r="E93" s="34"/>
      <c r="F93" s="33"/>
      <c r="G93" s="33"/>
      <c r="H93" s="34"/>
      <c r="I93" s="33"/>
      <c r="J93" s="34"/>
      <c r="K93" s="34"/>
      <c r="L93" s="34"/>
      <c r="M93" s="34"/>
      <c r="N93" s="126" t="str">
        <f>IF(_Auswertung!H89=0,"",_Auswertung!H89)</f>
        <v/>
      </c>
      <c r="O93" s="127" t="str">
        <f>_Auswertung!I89</f>
        <v xml:space="preserve">   </v>
      </c>
    </row>
    <row r="94" spans="1:15" ht="16.95" customHeight="1" x14ac:dyDescent="0.25">
      <c r="A94" s="125">
        <v>88</v>
      </c>
      <c r="B94" s="33"/>
      <c r="C94" s="33"/>
      <c r="D94" s="34"/>
      <c r="E94" s="34"/>
      <c r="F94" s="33"/>
      <c r="G94" s="33"/>
      <c r="H94" s="34"/>
      <c r="I94" s="33"/>
      <c r="J94" s="34"/>
      <c r="K94" s="34"/>
      <c r="L94" s="34"/>
      <c r="M94" s="34"/>
      <c r="N94" s="126" t="str">
        <f>IF(_Auswertung!H90=0,"",_Auswertung!H90)</f>
        <v/>
      </c>
      <c r="O94" s="127" t="str">
        <f>_Auswertung!I90</f>
        <v xml:space="preserve">   </v>
      </c>
    </row>
    <row r="95" spans="1:15" ht="16.95" customHeight="1" x14ac:dyDescent="0.25">
      <c r="A95" s="125">
        <v>89</v>
      </c>
      <c r="B95" s="33"/>
      <c r="C95" s="33"/>
      <c r="D95" s="34"/>
      <c r="E95" s="34"/>
      <c r="F95" s="33"/>
      <c r="G95" s="33"/>
      <c r="H95" s="34"/>
      <c r="I95" s="33"/>
      <c r="J95" s="34"/>
      <c r="K95" s="34"/>
      <c r="L95" s="34"/>
      <c r="M95" s="34"/>
      <c r="N95" s="126" t="str">
        <f>IF(_Auswertung!H91=0,"",_Auswertung!H91)</f>
        <v/>
      </c>
      <c r="O95" s="127" t="str">
        <f>_Auswertung!I91</f>
        <v xml:space="preserve">   </v>
      </c>
    </row>
    <row r="96" spans="1:15" ht="16.95" customHeight="1" x14ac:dyDescent="0.25">
      <c r="A96" s="125">
        <v>90</v>
      </c>
      <c r="B96" s="33"/>
      <c r="C96" s="33"/>
      <c r="D96" s="34"/>
      <c r="E96" s="34"/>
      <c r="F96" s="33"/>
      <c r="G96" s="33"/>
      <c r="H96" s="34"/>
      <c r="I96" s="33"/>
      <c r="J96" s="34"/>
      <c r="K96" s="34"/>
      <c r="L96" s="34"/>
      <c r="M96" s="34"/>
      <c r="N96" s="126" t="str">
        <f>IF(_Auswertung!H92=0,"",_Auswertung!H92)</f>
        <v/>
      </c>
      <c r="O96" s="127" t="str">
        <f>_Auswertung!I92</f>
        <v xml:space="preserve">   </v>
      </c>
    </row>
    <row r="97" spans="1:15" ht="16.95" customHeight="1" x14ac:dyDescent="0.25">
      <c r="A97" s="125">
        <v>91</v>
      </c>
      <c r="B97" s="33"/>
      <c r="C97" s="33"/>
      <c r="D97" s="34"/>
      <c r="E97" s="34"/>
      <c r="F97" s="33"/>
      <c r="G97" s="33"/>
      <c r="H97" s="34"/>
      <c r="I97" s="33"/>
      <c r="J97" s="34"/>
      <c r="K97" s="34"/>
      <c r="L97" s="34"/>
      <c r="M97" s="34"/>
      <c r="N97" s="126" t="str">
        <f>IF(_Auswertung!H93=0,"",_Auswertung!H93)</f>
        <v/>
      </c>
      <c r="O97" s="127" t="str">
        <f>_Auswertung!I93</f>
        <v xml:space="preserve">   </v>
      </c>
    </row>
    <row r="98" spans="1:15" ht="16.95" customHeight="1" x14ac:dyDescent="0.25">
      <c r="A98" s="125">
        <v>92</v>
      </c>
      <c r="B98" s="33"/>
      <c r="C98" s="33"/>
      <c r="D98" s="34"/>
      <c r="E98" s="34"/>
      <c r="F98" s="33"/>
      <c r="G98" s="33"/>
      <c r="H98" s="34"/>
      <c r="I98" s="33"/>
      <c r="J98" s="34"/>
      <c r="K98" s="34"/>
      <c r="L98" s="34"/>
      <c r="M98" s="34"/>
      <c r="N98" s="126" t="str">
        <f>IF(_Auswertung!H94=0,"",_Auswertung!H94)</f>
        <v/>
      </c>
      <c r="O98" s="127" t="str">
        <f>_Auswertung!I94</f>
        <v xml:space="preserve">   </v>
      </c>
    </row>
    <row r="99" spans="1:15" ht="16.95" customHeight="1" x14ac:dyDescent="0.25">
      <c r="A99" s="125">
        <v>93</v>
      </c>
      <c r="B99" s="33"/>
      <c r="C99" s="33"/>
      <c r="D99" s="34"/>
      <c r="E99" s="34"/>
      <c r="F99" s="33"/>
      <c r="G99" s="33"/>
      <c r="H99" s="34"/>
      <c r="I99" s="33"/>
      <c r="J99" s="34"/>
      <c r="K99" s="34"/>
      <c r="L99" s="34"/>
      <c r="M99" s="34"/>
      <c r="N99" s="126" t="str">
        <f>IF(_Auswertung!H95=0,"",_Auswertung!H95)</f>
        <v/>
      </c>
      <c r="O99" s="127" t="str">
        <f>_Auswertung!I95</f>
        <v xml:space="preserve">   </v>
      </c>
    </row>
    <row r="100" spans="1:15" ht="16.95" customHeight="1" x14ac:dyDescent="0.25">
      <c r="A100" s="125">
        <v>94</v>
      </c>
      <c r="B100" s="33"/>
      <c r="C100" s="33"/>
      <c r="D100" s="34"/>
      <c r="E100" s="34"/>
      <c r="F100" s="33"/>
      <c r="G100" s="33"/>
      <c r="H100" s="34"/>
      <c r="I100" s="33"/>
      <c r="J100" s="34"/>
      <c r="K100" s="34"/>
      <c r="L100" s="34"/>
      <c r="M100" s="34"/>
      <c r="N100" s="126" t="str">
        <f>IF(_Auswertung!H96=0,"",_Auswertung!H96)</f>
        <v/>
      </c>
      <c r="O100" s="127" t="str">
        <f>_Auswertung!I96</f>
        <v xml:space="preserve">   </v>
      </c>
    </row>
    <row r="101" spans="1:15" ht="16.95" customHeight="1" x14ac:dyDescent="0.25">
      <c r="A101" s="125">
        <v>95</v>
      </c>
      <c r="B101" s="33"/>
      <c r="C101" s="33"/>
      <c r="D101" s="34"/>
      <c r="E101" s="34"/>
      <c r="F101" s="33"/>
      <c r="G101" s="33"/>
      <c r="H101" s="34"/>
      <c r="I101" s="33"/>
      <c r="J101" s="34"/>
      <c r="K101" s="34"/>
      <c r="L101" s="34"/>
      <c r="M101" s="34"/>
      <c r="N101" s="126" t="str">
        <f>IF(_Auswertung!H97=0,"",_Auswertung!H97)</f>
        <v/>
      </c>
      <c r="O101" s="127" t="str">
        <f>_Auswertung!I97</f>
        <v xml:space="preserve">   </v>
      </c>
    </row>
    <row r="102" spans="1:15" ht="16.95" customHeight="1" x14ac:dyDescent="0.25">
      <c r="A102" s="125">
        <v>96</v>
      </c>
      <c r="B102" s="33"/>
      <c r="C102" s="33"/>
      <c r="D102" s="34"/>
      <c r="E102" s="34"/>
      <c r="F102" s="33"/>
      <c r="G102" s="33"/>
      <c r="H102" s="34"/>
      <c r="I102" s="33"/>
      <c r="J102" s="34"/>
      <c r="K102" s="34"/>
      <c r="L102" s="34"/>
      <c r="M102" s="34"/>
      <c r="N102" s="126" t="str">
        <f>IF(_Auswertung!H98=0,"",_Auswertung!H98)</f>
        <v/>
      </c>
      <c r="O102" s="127" t="str">
        <f>_Auswertung!I98</f>
        <v xml:space="preserve">   </v>
      </c>
    </row>
    <row r="103" spans="1:15" ht="16.95" customHeight="1" x14ac:dyDescent="0.25">
      <c r="A103" s="125">
        <v>97</v>
      </c>
      <c r="B103" s="33"/>
      <c r="C103" s="33"/>
      <c r="D103" s="34"/>
      <c r="E103" s="34"/>
      <c r="F103" s="33"/>
      <c r="G103" s="33"/>
      <c r="H103" s="34"/>
      <c r="I103" s="33"/>
      <c r="J103" s="34"/>
      <c r="K103" s="34"/>
      <c r="L103" s="34"/>
      <c r="M103" s="34"/>
      <c r="N103" s="126" t="str">
        <f>IF(_Auswertung!H99=0,"",_Auswertung!H99)</f>
        <v/>
      </c>
      <c r="O103" s="127" t="str">
        <f>_Auswertung!I99</f>
        <v xml:space="preserve">   </v>
      </c>
    </row>
    <row r="104" spans="1:15" ht="16.95" customHeight="1" x14ac:dyDescent="0.25">
      <c r="A104" s="125">
        <v>98</v>
      </c>
      <c r="B104" s="33"/>
      <c r="C104" s="33"/>
      <c r="D104" s="34"/>
      <c r="E104" s="34"/>
      <c r="F104" s="33"/>
      <c r="G104" s="33"/>
      <c r="H104" s="34"/>
      <c r="I104" s="33"/>
      <c r="J104" s="34"/>
      <c r="K104" s="34"/>
      <c r="L104" s="34"/>
      <c r="M104" s="34"/>
      <c r="N104" s="126" t="str">
        <f>IF(_Auswertung!H100=0,"",_Auswertung!H100)</f>
        <v/>
      </c>
      <c r="O104" s="127" t="str">
        <f>_Auswertung!I100</f>
        <v xml:space="preserve">   </v>
      </c>
    </row>
    <row r="105" spans="1:15" ht="16.95" customHeight="1" x14ac:dyDescent="0.25">
      <c r="A105" s="125">
        <v>99</v>
      </c>
      <c r="B105" s="33"/>
      <c r="C105" s="33"/>
      <c r="D105" s="34"/>
      <c r="E105" s="34"/>
      <c r="F105" s="33"/>
      <c r="G105" s="33"/>
      <c r="H105" s="34"/>
      <c r="I105" s="33"/>
      <c r="J105" s="34"/>
      <c r="K105" s="34"/>
      <c r="L105" s="34"/>
      <c r="M105" s="34"/>
      <c r="N105" s="126" t="str">
        <f>IF(_Auswertung!H101=0,"",_Auswertung!H101)</f>
        <v/>
      </c>
      <c r="O105" s="127" t="str">
        <f>_Auswertung!I101</f>
        <v xml:space="preserve">   </v>
      </c>
    </row>
    <row r="106" spans="1:15" ht="16.95" customHeight="1" x14ac:dyDescent="0.25">
      <c r="A106" s="125">
        <v>100</v>
      </c>
      <c r="B106" s="33"/>
      <c r="C106" s="33"/>
      <c r="D106" s="34"/>
      <c r="E106" s="34"/>
      <c r="F106" s="33"/>
      <c r="G106" s="33"/>
      <c r="H106" s="34"/>
      <c r="I106" s="33"/>
      <c r="J106" s="34"/>
      <c r="K106" s="34"/>
      <c r="L106" s="34"/>
      <c r="M106" s="34"/>
      <c r="N106" s="126" t="str">
        <f>IF(_Auswertung!H102=0,"",_Auswertung!H102)</f>
        <v/>
      </c>
      <c r="O106" s="127" t="str">
        <f>_Auswertung!I102</f>
        <v xml:space="preserve">   </v>
      </c>
    </row>
    <row r="107" spans="1:15" ht="16.95" customHeight="1" x14ac:dyDescent="0.25"/>
  </sheetData>
  <sheetProtection algorithmName="SHA-512" hashValue="x+LMIgyobY/PKGXWrDqj5gHzf5tJxNYpwmfibaNWya9kKpVyJRMq0+wDemV3RbUpHq3ZUCtJzCfYQRx1ZVT/nA==" saltValue="t+NkLmlfUMhD/9+PvX1SsQ==" spinCount="100000" sheet="1" objects="1" scenarios="1" selectLockedCells="1"/>
  <mergeCells count="7">
    <mergeCell ref="A1:O1"/>
    <mergeCell ref="F3:G3"/>
    <mergeCell ref="B5:B6"/>
    <mergeCell ref="C5:C6"/>
    <mergeCell ref="F5:F6"/>
    <mergeCell ref="G5:I5"/>
    <mergeCell ref="L5:O5"/>
  </mergeCells>
  <dataValidations disablePrompts="1" count="5">
    <dataValidation type="list" operator="equal" allowBlank="1" showErrorMessage="1" sqref="D7:D106" xr:uid="{00000000-0002-0000-0100-000000000000}">
      <formula1>"m,w,d"</formula1>
      <formula2>0</formula2>
    </dataValidation>
    <dataValidation type="list" operator="equal" allowBlank="1" showErrorMessage="1" sqref="J7:K106" xr:uid="{00000000-0002-0000-0100-000001000000}">
      <formula1>"ja,nein"</formula1>
      <formula2>0</formula2>
    </dataValidation>
    <dataValidation type="decimal" allowBlank="1" showErrorMessage="1" sqref="L7:L106" xr:uid="{00000000-0002-0000-0100-000002000000}">
      <formula1>0</formula1>
      <formula2>40</formula2>
    </dataValidation>
    <dataValidation type="decimal" allowBlank="1" showErrorMessage="1" sqref="M7:M106" xr:uid="{00000000-0002-0000-0100-000003000000}">
      <formula1>0</formula1>
      <formula2>60</formula2>
    </dataValidation>
    <dataValidation operator="equal" allowBlank="1" showErrorMessage="1" sqref="N7:O106" xr:uid="{00000000-0002-0000-0100-000004000000}">
      <formula1>0</formula1>
      <formula2>0</formula2>
    </dataValidation>
  </dataValidations>
  <pageMargins left="0.62992125984251968" right="0.62992125984251968" top="0.51181102362204722" bottom="0.51181102362204722" header="0.51181102362204722" footer="0.27559055118110237"/>
  <pageSetup paperSize="9" scale="76" fitToHeight="0" orientation="landscape" useFirstPageNumber="1" horizontalDpi="300" verticalDpi="300" r:id="rId1"/>
  <headerFooter>
    <oddFooter>&amp;L&amp;8LMJ-RLP / Stand: Mai 2019&amp;C&amp;9Seite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70"/>
  <sheetViews>
    <sheetView view="pageLayout" zoomScaleNormal="120" workbookViewId="0">
      <selection activeCell="B9" sqref="B9"/>
    </sheetView>
  </sheetViews>
  <sheetFormatPr baseColWidth="10" defaultColWidth="9.33203125" defaultRowHeight="13.2" x14ac:dyDescent="0.25"/>
  <cols>
    <col min="1" max="1" width="9.6640625" style="38" customWidth="1"/>
    <col min="2" max="2" width="14" style="38" customWidth="1"/>
    <col min="3" max="3" width="22.77734375" style="38" customWidth="1"/>
    <col min="4" max="4" width="31.33203125" style="38" customWidth="1"/>
    <col min="5" max="5" width="16" style="38" customWidth="1"/>
    <col min="6" max="9" width="4.6640625" style="38" customWidth="1"/>
    <col min="10" max="1025" width="12.77734375" style="38" customWidth="1"/>
  </cols>
  <sheetData>
    <row r="1" spans="1:5" ht="23.25" customHeight="1" x14ac:dyDescent="0.25">
      <c r="A1" s="150" t="s">
        <v>107</v>
      </c>
      <c r="B1" s="150"/>
      <c r="C1" s="150"/>
      <c r="D1" s="150"/>
      <c r="E1" s="150"/>
    </row>
    <row r="3" spans="1:5" ht="16.95" customHeight="1" x14ac:dyDescent="0.25">
      <c r="A3" s="39">
        <f>'Antrag+Bericht'!E17</f>
        <v>0</v>
      </c>
      <c r="B3" s="40" t="s">
        <v>78</v>
      </c>
      <c r="C3" s="41"/>
      <c r="D3" s="42" t="s">
        <v>80</v>
      </c>
      <c r="E3" s="43">
        <f>'Antrag+Bericht'!F19</f>
        <v>0</v>
      </c>
    </row>
    <row r="4" spans="1:5" ht="16.95" customHeight="1" x14ac:dyDescent="0.25">
      <c r="A4" s="44" t="s">
        <v>79</v>
      </c>
      <c r="B4" s="154" t="str">
        <f>IF('Antrag+Bericht'!E4="","",'Antrag+Bericht'!E4)</f>
        <v/>
      </c>
      <c r="C4" s="154"/>
      <c r="D4" s="42" t="s">
        <v>81</v>
      </c>
      <c r="E4" s="43">
        <f>'Antrag+Bericht'!L19</f>
        <v>0</v>
      </c>
    </row>
    <row r="5" spans="1:5" ht="16.95" customHeight="1" x14ac:dyDescent="0.25">
      <c r="A5" s="45"/>
      <c r="B5" s="40"/>
      <c r="C5" s="41"/>
      <c r="D5" s="42" t="s">
        <v>82</v>
      </c>
      <c r="E5" s="43">
        <f>'Antrag+Bericht'!F33</f>
        <v>0</v>
      </c>
    </row>
    <row r="7" spans="1:5" ht="36.75" customHeight="1" x14ac:dyDescent="0.25">
      <c r="A7" s="46" t="s">
        <v>108</v>
      </c>
      <c r="B7" s="47" t="s">
        <v>94</v>
      </c>
      <c r="C7" s="47" t="s">
        <v>109</v>
      </c>
      <c r="D7" s="47" t="s">
        <v>110</v>
      </c>
      <c r="E7" s="47" t="s">
        <v>111</v>
      </c>
    </row>
    <row r="8" spans="1:5" ht="19.2" customHeight="1" x14ac:dyDescent="0.25">
      <c r="A8" s="48" t="s">
        <v>112</v>
      </c>
      <c r="B8" s="49">
        <f>'Antrag+Bericht'!F19</f>
        <v>0</v>
      </c>
      <c r="C8" s="50" t="s">
        <v>79</v>
      </c>
      <c r="D8" s="50" t="s">
        <v>113</v>
      </c>
      <c r="E8" s="51">
        <v>150</v>
      </c>
    </row>
    <row r="9" spans="1:5" ht="18.75" customHeight="1" x14ac:dyDescent="0.25">
      <c r="A9" s="48">
        <v>1</v>
      </c>
      <c r="B9" s="52"/>
      <c r="C9" s="53"/>
      <c r="D9" s="53"/>
      <c r="E9" s="54"/>
    </row>
    <row r="10" spans="1:5" ht="18.75" customHeight="1" x14ac:dyDescent="0.25">
      <c r="A10" s="48">
        <v>2</v>
      </c>
      <c r="B10" s="52"/>
      <c r="C10" s="53"/>
      <c r="D10" s="53"/>
      <c r="E10" s="54"/>
    </row>
    <row r="11" spans="1:5" ht="18.75" customHeight="1" x14ac:dyDescent="0.25">
      <c r="A11" s="48">
        <v>3</v>
      </c>
      <c r="B11" s="52"/>
      <c r="C11" s="53"/>
      <c r="D11" s="53"/>
      <c r="E11" s="54"/>
    </row>
    <row r="12" spans="1:5" ht="18.75" customHeight="1" x14ac:dyDescent="0.25">
      <c r="A12" s="48">
        <v>4</v>
      </c>
      <c r="B12" s="52"/>
      <c r="C12" s="53"/>
      <c r="D12" s="53"/>
      <c r="E12" s="54"/>
    </row>
    <row r="13" spans="1:5" ht="18.75" customHeight="1" x14ac:dyDescent="0.25">
      <c r="A13" s="48">
        <v>5</v>
      </c>
      <c r="B13" s="52"/>
      <c r="C13" s="53"/>
      <c r="D13" s="53"/>
      <c r="E13" s="54"/>
    </row>
    <row r="14" spans="1:5" ht="18.75" customHeight="1" x14ac:dyDescent="0.25">
      <c r="A14" s="48">
        <v>6</v>
      </c>
      <c r="B14" s="52"/>
      <c r="C14" s="53"/>
      <c r="D14" s="53"/>
      <c r="E14" s="54"/>
    </row>
    <row r="15" spans="1:5" ht="18.75" customHeight="1" x14ac:dyDescent="0.25">
      <c r="A15" s="48">
        <v>7</v>
      </c>
      <c r="B15" s="52"/>
      <c r="C15" s="53"/>
      <c r="D15" s="53"/>
      <c r="E15" s="54"/>
    </row>
    <row r="16" spans="1:5" ht="18.75" customHeight="1" x14ac:dyDescent="0.25">
      <c r="A16" s="48">
        <v>8</v>
      </c>
      <c r="B16" s="52"/>
      <c r="C16" s="53"/>
      <c r="D16" s="53"/>
      <c r="E16" s="54"/>
    </row>
    <row r="17" spans="1:5" ht="18.75" customHeight="1" x14ac:dyDescent="0.25">
      <c r="A17" s="48">
        <v>9</v>
      </c>
      <c r="B17" s="52"/>
      <c r="C17" s="53"/>
      <c r="D17" s="53"/>
      <c r="E17" s="54"/>
    </row>
    <row r="18" spans="1:5" ht="18.75" customHeight="1" x14ac:dyDescent="0.25">
      <c r="A18" s="48">
        <v>10</v>
      </c>
      <c r="B18" s="52"/>
      <c r="C18" s="53"/>
      <c r="D18" s="53"/>
      <c r="E18" s="54"/>
    </row>
    <row r="19" spans="1:5" ht="18.75" customHeight="1" x14ac:dyDescent="0.25">
      <c r="A19" s="48">
        <v>11</v>
      </c>
      <c r="B19" s="52"/>
      <c r="C19" s="53"/>
      <c r="D19" s="53"/>
      <c r="E19" s="54"/>
    </row>
    <row r="20" spans="1:5" ht="18.75" customHeight="1" x14ac:dyDescent="0.25">
      <c r="A20" s="48">
        <v>12</v>
      </c>
      <c r="B20" s="52"/>
      <c r="C20" s="53"/>
      <c r="D20" s="53"/>
      <c r="E20" s="54"/>
    </row>
    <row r="21" spans="1:5" ht="18.75" customHeight="1" x14ac:dyDescent="0.25">
      <c r="A21" s="48">
        <v>13</v>
      </c>
      <c r="B21" s="52"/>
      <c r="C21" s="53"/>
      <c r="D21" s="53"/>
      <c r="E21" s="54"/>
    </row>
    <row r="22" spans="1:5" ht="18.75" customHeight="1" x14ac:dyDescent="0.25">
      <c r="A22" s="48">
        <v>14</v>
      </c>
      <c r="B22" s="52"/>
      <c r="C22" s="53"/>
      <c r="D22" s="53"/>
      <c r="E22" s="54"/>
    </row>
    <row r="23" spans="1:5" ht="18.75" customHeight="1" x14ac:dyDescent="0.25">
      <c r="A23" s="48">
        <v>15</v>
      </c>
      <c r="B23" s="52"/>
      <c r="C23" s="53"/>
      <c r="D23" s="53"/>
      <c r="E23" s="54"/>
    </row>
    <row r="24" spans="1:5" ht="18.75" customHeight="1" x14ac:dyDescent="0.25">
      <c r="A24" s="48">
        <v>16</v>
      </c>
      <c r="B24" s="52"/>
      <c r="C24" s="53"/>
      <c r="D24" s="53"/>
      <c r="E24" s="54"/>
    </row>
    <row r="25" spans="1:5" ht="18.75" customHeight="1" x14ac:dyDescent="0.25">
      <c r="A25" s="48">
        <v>17</v>
      </c>
      <c r="B25" s="52"/>
      <c r="C25" s="53"/>
      <c r="D25" s="53"/>
      <c r="E25" s="54"/>
    </row>
    <row r="26" spans="1:5" ht="18.75" customHeight="1" x14ac:dyDescent="0.25">
      <c r="A26" s="48">
        <v>18</v>
      </c>
      <c r="B26" s="52"/>
      <c r="C26" s="53"/>
      <c r="D26" s="53"/>
      <c r="E26" s="54"/>
    </row>
    <row r="27" spans="1:5" ht="18.75" customHeight="1" x14ac:dyDescent="0.25">
      <c r="A27" s="48">
        <v>19</v>
      </c>
      <c r="B27" s="52"/>
      <c r="C27" s="53"/>
      <c r="D27" s="53"/>
      <c r="E27" s="54"/>
    </row>
    <row r="28" spans="1:5" ht="18.75" customHeight="1" x14ac:dyDescent="0.25">
      <c r="A28" s="48">
        <v>20</v>
      </c>
      <c r="B28" s="52"/>
      <c r="C28" s="53"/>
      <c r="D28" s="53"/>
      <c r="E28" s="54"/>
    </row>
    <row r="29" spans="1:5" ht="18.75" customHeight="1" x14ac:dyDescent="0.25">
      <c r="A29" s="48">
        <v>21</v>
      </c>
      <c r="B29" s="52"/>
      <c r="C29" s="53"/>
      <c r="D29" s="53"/>
      <c r="E29" s="54"/>
    </row>
    <row r="30" spans="1:5" ht="18.75" customHeight="1" x14ac:dyDescent="0.25">
      <c r="A30" s="48">
        <v>22</v>
      </c>
      <c r="B30" s="52"/>
      <c r="C30" s="53"/>
      <c r="D30" s="53"/>
      <c r="E30" s="54"/>
    </row>
    <row r="31" spans="1:5" ht="18.75" customHeight="1" x14ac:dyDescent="0.25">
      <c r="A31" s="48">
        <v>23</v>
      </c>
      <c r="B31" s="52"/>
      <c r="C31" s="53"/>
      <c r="D31" s="53"/>
      <c r="E31" s="54"/>
    </row>
    <row r="32" spans="1:5" ht="18.75" customHeight="1" x14ac:dyDescent="0.25">
      <c r="A32" s="48">
        <v>24</v>
      </c>
      <c r="B32" s="52"/>
      <c r="C32" s="53"/>
      <c r="D32" s="53"/>
      <c r="E32" s="54"/>
    </row>
    <row r="33" spans="1:5" ht="18.75" customHeight="1" x14ac:dyDescent="0.25">
      <c r="A33" s="48">
        <v>25</v>
      </c>
      <c r="B33" s="52"/>
      <c r="C33" s="53"/>
      <c r="D33" s="53"/>
      <c r="E33" s="54"/>
    </row>
    <row r="34" spans="1:5" ht="18.75" customHeight="1" x14ac:dyDescent="0.25">
      <c r="A34" s="48">
        <v>26</v>
      </c>
      <c r="B34" s="52"/>
      <c r="C34" s="53"/>
      <c r="D34" s="53"/>
      <c r="E34" s="54"/>
    </row>
    <row r="35" spans="1:5" ht="18.75" customHeight="1" x14ac:dyDescent="0.25">
      <c r="A35" s="48">
        <v>27</v>
      </c>
      <c r="B35" s="52"/>
      <c r="C35" s="53"/>
      <c r="D35" s="53"/>
      <c r="E35" s="54"/>
    </row>
    <row r="36" spans="1:5" ht="18.75" customHeight="1" x14ac:dyDescent="0.25">
      <c r="A36" s="48">
        <v>28</v>
      </c>
      <c r="B36" s="52"/>
      <c r="C36" s="53"/>
      <c r="D36" s="53"/>
      <c r="E36" s="54"/>
    </row>
    <row r="37" spans="1:5" ht="18.75" customHeight="1" x14ac:dyDescent="0.25">
      <c r="A37" s="48">
        <v>29</v>
      </c>
      <c r="B37" s="52"/>
      <c r="C37" s="53"/>
      <c r="D37" s="53"/>
      <c r="E37" s="54"/>
    </row>
    <row r="38" spans="1:5" ht="18.75" customHeight="1" x14ac:dyDescent="0.25">
      <c r="A38" s="48">
        <v>30</v>
      </c>
      <c r="B38" s="52"/>
      <c r="C38" s="53"/>
      <c r="D38" s="53"/>
      <c r="E38" s="54"/>
    </row>
    <row r="39" spans="1:5" ht="18.75" customHeight="1" x14ac:dyDescent="0.25">
      <c r="A39" s="48">
        <v>31</v>
      </c>
      <c r="B39" s="52"/>
      <c r="C39" s="53"/>
      <c r="D39" s="53"/>
      <c r="E39" s="54"/>
    </row>
    <row r="40" spans="1:5" ht="18.75" customHeight="1" x14ac:dyDescent="0.25">
      <c r="A40" s="48">
        <v>32</v>
      </c>
      <c r="B40" s="52"/>
      <c r="C40" s="53"/>
      <c r="D40" s="53"/>
      <c r="E40" s="54"/>
    </row>
    <row r="41" spans="1:5" ht="18.75" customHeight="1" x14ac:dyDescent="0.25">
      <c r="A41" s="48">
        <v>33</v>
      </c>
      <c r="B41" s="52"/>
      <c r="C41" s="53"/>
      <c r="D41" s="53"/>
      <c r="E41" s="54"/>
    </row>
    <row r="42" spans="1:5" ht="18.75" customHeight="1" x14ac:dyDescent="0.25">
      <c r="A42" s="48">
        <v>34</v>
      </c>
      <c r="B42" s="52"/>
      <c r="C42" s="53"/>
      <c r="D42" s="53"/>
      <c r="E42" s="54"/>
    </row>
    <row r="43" spans="1:5" ht="18.75" customHeight="1" x14ac:dyDescent="0.25">
      <c r="A43" s="48">
        <v>35</v>
      </c>
      <c r="B43" s="52"/>
      <c r="C43" s="53"/>
      <c r="D43" s="53"/>
      <c r="E43" s="54"/>
    </row>
    <row r="44" spans="1:5" ht="18.75" customHeight="1" x14ac:dyDescent="0.25">
      <c r="A44" s="48">
        <v>36</v>
      </c>
      <c r="B44" s="52"/>
      <c r="C44" s="53"/>
      <c r="D44" s="53"/>
      <c r="E44" s="54"/>
    </row>
    <row r="45" spans="1:5" ht="18.75" customHeight="1" x14ac:dyDescent="0.25">
      <c r="A45" s="48">
        <v>37</v>
      </c>
      <c r="B45" s="52"/>
      <c r="C45" s="53"/>
      <c r="D45" s="53"/>
      <c r="E45" s="54"/>
    </row>
    <row r="46" spans="1:5" ht="18.75" customHeight="1" x14ac:dyDescent="0.25">
      <c r="A46" s="48">
        <v>38</v>
      </c>
      <c r="B46" s="52"/>
      <c r="C46" s="53"/>
      <c r="D46" s="53"/>
      <c r="E46" s="54"/>
    </row>
    <row r="47" spans="1:5" ht="18.75" customHeight="1" x14ac:dyDescent="0.25">
      <c r="A47" s="48">
        <v>39</v>
      </c>
      <c r="B47" s="52"/>
      <c r="C47" s="53"/>
      <c r="D47" s="53"/>
      <c r="E47" s="54"/>
    </row>
    <row r="48" spans="1:5" ht="18.75" customHeight="1" x14ac:dyDescent="0.25">
      <c r="A48" s="48">
        <v>40</v>
      </c>
      <c r="B48" s="52"/>
      <c r="C48" s="53"/>
      <c r="D48" s="53"/>
      <c r="E48" s="54"/>
    </row>
    <row r="49" spans="1:5" ht="18.75" customHeight="1" x14ac:dyDescent="0.25">
      <c r="A49" s="48">
        <v>41</v>
      </c>
      <c r="B49" s="52"/>
      <c r="C49" s="53"/>
      <c r="D49" s="53"/>
      <c r="E49" s="54"/>
    </row>
    <row r="50" spans="1:5" ht="18.75" customHeight="1" x14ac:dyDescent="0.25">
      <c r="A50" s="48">
        <v>42</v>
      </c>
      <c r="B50" s="52"/>
      <c r="C50" s="53"/>
      <c r="D50" s="53"/>
      <c r="E50" s="54"/>
    </row>
    <row r="51" spans="1:5" ht="18.75" customHeight="1" x14ac:dyDescent="0.25">
      <c r="A51" s="48">
        <v>43</v>
      </c>
      <c r="B51" s="52"/>
      <c r="C51" s="53"/>
      <c r="D51" s="53"/>
      <c r="E51" s="54"/>
    </row>
    <row r="52" spans="1:5" ht="18.75" customHeight="1" x14ac:dyDescent="0.25">
      <c r="A52" s="48">
        <v>44</v>
      </c>
      <c r="B52" s="52"/>
      <c r="C52" s="53"/>
      <c r="D52" s="53"/>
      <c r="E52" s="54"/>
    </row>
    <row r="53" spans="1:5" ht="18.75" customHeight="1" x14ac:dyDescent="0.25">
      <c r="A53" s="48">
        <v>45</v>
      </c>
      <c r="B53" s="52"/>
      <c r="C53" s="53"/>
      <c r="D53" s="53"/>
      <c r="E53" s="54"/>
    </row>
    <row r="54" spans="1:5" ht="18.75" customHeight="1" x14ac:dyDescent="0.25">
      <c r="A54" s="48">
        <v>46</v>
      </c>
      <c r="B54" s="52"/>
      <c r="C54" s="53"/>
      <c r="D54" s="53"/>
      <c r="E54" s="54"/>
    </row>
    <row r="55" spans="1:5" ht="18.75" customHeight="1" x14ac:dyDescent="0.25">
      <c r="A55" s="48">
        <v>47</v>
      </c>
      <c r="B55" s="52"/>
      <c r="C55" s="53"/>
      <c r="D55" s="53"/>
      <c r="E55" s="54"/>
    </row>
    <row r="56" spans="1:5" ht="18.75" customHeight="1" x14ac:dyDescent="0.25">
      <c r="A56" s="48">
        <v>48</v>
      </c>
      <c r="B56" s="52"/>
      <c r="C56" s="53"/>
      <c r="D56" s="53"/>
      <c r="E56" s="54"/>
    </row>
    <row r="57" spans="1:5" ht="18.75" customHeight="1" x14ac:dyDescent="0.25">
      <c r="A57" s="48">
        <v>49</v>
      </c>
      <c r="B57" s="52"/>
      <c r="C57" s="53"/>
      <c r="D57" s="53"/>
      <c r="E57" s="54"/>
    </row>
    <row r="58" spans="1:5" ht="18.75" customHeight="1" x14ac:dyDescent="0.25">
      <c r="A58" s="48">
        <v>50</v>
      </c>
      <c r="B58" s="52"/>
      <c r="C58" s="53"/>
      <c r="D58" s="53"/>
      <c r="E58" s="54"/>
    </row>
    <row r="59" spans="1:5" ht="18.75" customHeight="1" x14ac:dyDescent="0.25">
      <c r="A59" s="48">
        <v>51</v>
      </c>
      <c r="B59" s="52"/>
      <c r="C59" s="53"/>
      <c r="D59" s="53"/>
      <c r="E59" s="54"/>
    </row>
    <row r="60" spans="1:5" ht="18.75" customHeight="1" x14ac:dyDescent="0.25">
      <c r="A60" s="48">
        <v>52</v>
      </c>
      <c r="B60" s="52"/>
      <c r="C60" s="53"/>
      <c r="D60" s="53"/>
      <c r="E60" s="54"/>
    </row>
    <row r="61" spans="1:5" ht="18.75" customHeight="1" x14ac:dyDescent="0.25">
      <c r="A61" s="48">
        <v>53</v>
      </c>
      <c r="B61" s="52"/>
      <c r="C61" s="53"/>
      <c r="D61" s="53"/>
      <c r="E61" s="54"/>
    </row>
    <row r="62" spans="1:5" ht="18.75" customHeight="1" x14ac:dyDescent="0.25">
      <c r="A62" s="48">
        <v>54</v>
      </c>
      <c r="B62" s="52"/>
      <c r="C62" s="53"/>
      <c r="D62" s="53"/>
      <c r="E62" s="54"/>
    </row>
    <row r="63" spans="1:5" ht="18.75" customHeight="1" x14ac:dyDescent="0.25">
      <c r="A63" s="48">
        <v>55</v>
      </c>
      <c r="B63" s="52"/>
      <c r="C63" s="53"/>
      <c r="D63" s="53"/>
      <c r="E63" s="54"/>
    </row>
    <row r="64" spans="1:5" ht="18.75" customHeight="1" x14ac:dyDescent="0.25">
      <c r="A64" s="48">
        <v>56</v>
      </c>
      <c r="B64" s="52"/>
      <c r="C64" s="53"/>
      <c r="D64" s="53"/>
      <c r="E64" s="54"/>
    </row>
    <row r="65" spans="1:5" ht="18.75" customHeight="1" x14ac:dyDescent="0.25">
      <c r="A65" s="48">
        <v>57</v>
      </c>
      <c r="B65" s="52"/>
      <c r="C65" s="53"/>
      <c r="D65" s="53"/>
      <c r="E65" s="54"/>
    </row>
    <row r="66" spans="1:5" ht="18.75" customHeight="1" x14ac:dyDescent="0.25">
      <c r="A66" s="48">
        <v>58</v>
      </c>
      <c r="B66" s="52"/>
      <c r="C66" s="53"/>
      <c r="D66" s="53"/>
      <c r="E66" s="54"/>
    </row>
    <row r="67" spans="1:5" ht="18.75" customHeight="1" x14ac:dyDescent="0.25">
      <c r="A67" s="48">
        <v>59</v>
      </c>
      <c r="B67" s="52"/>
      <c r="C67" s="53"/>
      <c r="D67" s="53"/>
      <c r="E67" s="54"/>
    </row>
    <row r="68" spans="1:5" ht="18.75" customHeight="1" x14ac:dyDescent="0.25">
      <c r="A68" s="48">
        <v>60</v>
      </c>
      <c r="B68" s="52"/>
      <c r="C68" s="53"/>
      <c r="D68" s="53"/>
      <c r="E68" s="54"/>
    </row>
    <row r="69" spans="1:5" ht="18.75" customHeight="1" x14ac:dyDescent="0.25">
      <c r="D69" s="55" t="s">
        <v>102</v>
      </c>
      <c r="E69" s="56">
        <f>SUM(E8:E68)</f>
        <v>150</v>
      </c>
    </row>
    <row r="70" spans="1:5" ht="18.75" customHeight="1" x14ac:dyDescent="0.25"/>
  </sheetData>
  <sheetProtection algorithmName="SHA-512" hashValue="IHjvrbB/zyuoKEXWSEI+VbKV29qzsgugm6+EZapqmQi4HpfIlZA7hCHfrLwxtO6cwwuZ1EXXEkaijsi0KCLq9g==" saltValue="6oMuW3zywOw73z1/vDqCrQ==" spinCount="100000" sheet="1" objects="1" scenarios="1" selectLockedCells="1"/>
  <mergeCells count="2">
    <mergeCell ref="A1:E1"/>
    <mergeCell ref="B4:C4"/>
  </mergeCells>
  <pageMargins left="0.78749999999999998" right="0.78749999999999998" top="0.78749999999999998" bottom="0.61180555555555605" header="0.51180555555555496" footer="0.38819444444444401"/>
  <pageSetup paperSize="9" firstPageNumber="0" orientation="portrait" horizontalDpi="300" verticalDpi="300" r:id="rId1"/>
  <headerFooter>
    <oddFooter>&amp;L&amp;8LMJ-RLP / Stand: Mai 2019&amp;R&amp;D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20"/>
  <sheetViews>
    <sheetView zoomScale="120" zoomScaleNormal="120" workbookViewId="0"/>
  </sheetViews>
  <sheetFormatPr baseColWidth="10" defaultColWidth="3" defaultRowHeight="13.2" x14ac:dyDescent="0.25"/>
  <cols>
    <col min="1" max="1025" width="3" style="57"/>
  </cols>
  <sheetData>
    <row r="2" spans="1:9" x14ac:dyDescent="0.25">
      <c r="B2" s="57" t="s">
        <v>114</v>
      </c>
      <c r="C2" s="57" t="s">
        <v>115</v>
      </c>
      <c r="D2" s="57" t="s">
        <v>116</v>
      </c>
      <c r="E2" s="57" t="s">
        <v>117</v>
      </c>
      <c r="F2" s="57" t="s">
        <v>118</v>
      </c>
      <c r="G2" s="57" t="s">
        <v>119</v>
      </c>
      <c r="H2" s="57" t="s">
        <v>120</v>
      </c>
      <c r="I2" s="57" t="s">
        <v>121</v>
      </c>
    </row>
    <row r="4" spans="1:9" ht="13.8" x14ac:dyDescent="0.25">
      <c r="A4" s="58" t="s">
        <v>122</v>
      </c>
      <c r="B4" s="59">
        <v>0</v>
      </c>
      <c r="C4" s="60">
        <v>3</v>
      </c>
      <c r="D4" s="61">
        <v>8</v>
      </c>
      <c r="E4" s="62">
        <v>50</v>
      </c>
      <c r="F4" s="63">
        <v>18</v>
      </c>
      <c r="G4" s="62">
        <v>10</v>
      </c>
      <c r="H4" s="62">
        <v>5</v>
      </c>
      <c r="I4" s="62">
        <v>6</v>
      </c>
    </row>
    <row r="5" spans="1:9" ht="13.8" x14ac:dyDescent="0.25">
      <c r="A5" s="64"/>
      <c r="B5" s="59">
        <v>1</v>
      </c>
      <c r="C5" s="60">
        <v>9</v>
      </c>
      <c r="D5" s="61">
        <v>16</v>
      </c>
      <c r="E5" s="62">
        <v>100</v>
      </c>
      <c r="F5" s="63">
        <v>35</v>
      </c>
      <c r="G5" s="62">
        <v>10</v>
      </c>
      <c r="H5" s="62">
        <v>5</v>
      </c>
      <c r="I5" s="62">
        <v>6</v>
      </c>
    </row>
    <row r="6" spans="1:9" ht="13.8" x14ac:dyDescent="0.25">
      <c r="A6" s="64"/>
      <c r="B6" s="59">
        <v>2</v>
      </c>
      <c r="C6" s="60">
        <v>17</v>
      </c>
      <c r="D6" s="61">
        <v>24</v>
      </c>
      <c r="E6" s="62">
        <v>150</v>
      </c>
      <c r="F6" s="63">
        <v>42</v>
      </c>
      <c r="G6" s="62">
        <v>10</v>
      </c>
      <c r="H6" s="62">
        <v>5</v>
      </c>
      <c r="I6" s="62">
        <v>6</v>
      </c>
    </row>
    <row r="7" spans="1:9" ht="13.8" x14ac:dyDescent="0.25">
      <c r="A7" s="64"/>
      <c r="B7" s="59">
        <v>3</v>
      </c>
      <c r="C7" s="60">
        <v>25</v>
      </c>
      <c r="D7" s="61">
        <v>32</v>
      </c>
      <c r="E7" s="62">
        <v>200</v>
      </c>
      <c r="F7" s="63">
        <v>50</v>
      </c>
      <c r="G7" s="62">
        <v>10</v>
      </c>
      <c r="H7" s="62">
        <v>5</v>
      </c>
      <c r="I7" s="62">
        <v>6</v>
      </c>
    </row>
    <row r="8" spans="1:9" ht="13.8" x14ac:dyDescent="0.25">
      <c r="A8" s="64"/>
      <c r="B8" s="59">
        <v>4</v>
      </c>
      <c r="C8" s="60">
        <v>33</v>
      </c>
      <c r="D8" s="61">
        <v>500</v>
      </c>
      <c r="E8" s="62">
        <v>250</v>
      </c>
      <c r="F8" s="63">
        <v>60</v>
      </c>
      <c r="G8" s="62">
        <v>10</v>
      </c>
      <c r="H8" s="62">
        <v>5</v>
      </c>
      <c r="I8" s="62">
        <v>6</v>
      </c>
    </row>
    <row r="9" spans="1:9" ht="13.8" x14ac:dyDescent="0.25">
      <c r="A9" s="64"/>
      <c r="B9" s="59"/>
      <c r="C9" s="61"/>
      <c r="D9" s="61"/>
      <c r="E9" s="62"/>
      <c r="F9" s="63"/>
      <c r="G9" s="65"/>
      <c r="H9" s="65"/>
      <c r="I9" s="65"/>
    </row>
    <row r="10" spans="1:9" ht="13.8" x14ac:dyDescent="0.25">
      <c r="A10" s="58" t="s">
        <v>13</v>
      </c>
      <c r="B10" s="59">
        <v>0</v>
      </c>
      <c r="C10" s="60">
        <v>3</v>
      </c>
      <c r="D10" s="61">
        <v>6</v>
      </c>
      <c r="E10" s="62">
        <v>50</v>
      </c>
      <c r="F10" s="63">
        <v>18</v>
      </c>
      <c r="G10" s="62">
        <v>10</v>
      </c>
      <c r="H10" s="62">
        <v>5</v>
      </c>
      <c r="I10" s="62">
        <v>6</v>
      </c>
    </row>
    <row r="11" spans="1:9" ht="13.8" x14ac:dyDescent="0.25">
      <c r="A11" s="64"/>
      <c r="B11" s="59">
        <v>1</v>
      </c>
      <c r="C11" s="60">
        <v>7</v>
      </c>
      <c r="D11" s="61">
        <v>12</v>
      </c>
      <c r="E11" s="62">
        <v>100</v>
      </c>
      <c r="F11" s="63">
        <v>35</v>
      </c>
      <c r="G11" s="62">
        <v>10</v>
      </c>
      <c r="H11" s="62">
        <v>5</v>
      </c>
      <c r="I11" s="62">
        <v>6</v>
      </c>
    </row>
    <row r="12" spans="1:9" ht="13.8" x14ac:dyDescent="0.25">
      <c r="A12" s="64"/>
      <c r="B12" s="59">
        <v>2</v>
      </c>
      <c r="C12" s="60">
        <v>13</v>
      </c>
      <c r="D12" s="61">
        <v>18</v>
      </c>
      <c r="E12" s="62">
        <v>150</v>
      </c>
      <c r="F12" s="63">
        <v>42</v>
      </c>
      <c r="G12" s="62">
        <v>10</v>
      </c>
      <c r="H12" s="62">
        <v>5</v>
      </c>
      <c r="I12" s="62">
        <v>6</v>
      </c>
    </row>
    <row r="13" spans="1:9" ht="13.8" x14ac:dyDescent="0.25">
      <c r="A13" s="64"/>
      <c r="B13" s="59">
        <v>3</v>
      </c>
      <c r="C13" s="60">
        <v>19</v>
      </c>
      <c r="D13" s="61">
        <v>24</v>
      </c>
      <c r="E13" s="62">
        <v>200</v>
      </c>
      <c r="F13" s="63">
        <v>50</v>
      </c>
      <c r="G13" s="62">
        <v>10</v>
      </c>
      <c r="H13" s="62">
        <v>5</v>
      </c>
      <c r="I13" s="62">
        <v>6</v>
      </c>
    </row>
    <row r="14" spans="1:9" ht="13.8" x14ac:dyDescent="0.25">
      <c r="A14" s="64"/>
      <c r="B14" s="59">
        <v>4</v>
      </c>
      <c r="C14" s="60">
        <v>25</v>
      </c>
      <c r="D14" s="61">
        <v>500</v>
      </c>
      <c r="E14" s="62">
        <v>250</v>
      </c>
      <c r="F14" s="63">
        <v>60</v>
      </c>
      <c r="G14" s="62">
        <v>10</v>
      </c>
      <c r="H14" s="62">
        <v>5</v>
      </c>
      <c r="I14" s="62">
        <v>6</v>
      </c>
    </row>
    <row r="15" spans="1:9" ht="13.8" x14ac:dyDescent="0.25">
      <c r="A15" s="64"/>
      <c r="B15" s="59"/>
      <c r="C15" s="61"/>
      <c r="D15" s="61"/>
      <c r="E15" s="62"/>
      <c r="F15" s="63"/>
      <c r="G15" s="65"/>
      <c r="H15" s="65"/>
      <c r="I15" s="65"/>
    </row>
    <row r="16" spans="1:9" ht="13.8" x14ac:dyDescent="0.25">
      <c r="A16" s="58" t="s">
        <v>123</v>
      </c>
      <c r="B16" s="59">
        <v>0</v>
      </c>
      <c r="C16" s="60">
        <v>3</v>
      </c>
      <c r="D16" s="61">
        <v>4</v>
      </c>
      <c r="E16" s="62">
        <v>50</v>
      </c>
      <c r="F16" s="63">
        <v>25</v>
      </c>
      <c r="G16" s="62">
        <v>10</v>
      </c>
      <c r="H16" s="62">
        <v>7</v>
      </c>
      <c r="I16" s="62">
        <v>15</v>
      </c>
    </row>
    <row r="17" spans="1:9" ht="13.8" x14ac:dyDescent="0.25">
      <c r="A17" s="64"/>
      <c r="B17" s="59">
        <v>1</v>
      </c>
      <c r="C17" s="60">
        <v>5</v>
      </c>
      <c r="D17" s="61">
        <v>8</v>
      </c>
      <c r="E17" s="62">
        <v>100</v>
      </c>
      <c r="F17" s="63">
        <v>42</v>
      </c>
      <c r="G17" s="62">
        <v>10</v>
      </c>
      <c r="H17" s="62">
        <v>7</v>
      </c>
      <c r="I17" s="62">
        <v>15</v>
      </c>
    </row>
    <row r="18" spans="1:9" ht="13.8" x14ac:dyDescent="0.25">
      <c r="A18" s="64"/>
      <c r="B18" s="59">
        <v>2</v>
      </c>
      <c r="C18" s="60">
        <v>9</v>
      </c>
      <c r="D18" s="61">
        <v>12</v>
      </c>
      <c r="E18" s="62">
        <v>150</v>
      </c>
      <c r="F18" s="63">
        <v>50</v>
      </c>
      <c r="G18" s="62">
        <v>10</v>
      </c>
      <c r="H18" s="62">
        <v>7</v>
      </c>
      <c r="I18" s="62">
        <v>15</v>
      </c>
    </row>
    <row r="19" spans="1:9" ht="13.8" x14ac:dyDescent="0.25">
      <c r="A19" s="64"/>
      <c r="B19" s="59">
        <v>3</v>
      </c>
      <c r="C19" s="60">
        <v>13</v>
      </c>
      <c r="D19" s="61">
        <v>16</v>
      </c>
      <c r="E19" s="62">
        <v>200</v>
      </c>
      <c r="F19" s="63">
        <v>58</v>
      </c>
      <c r="G19" s="62">
        <v>10</v>
      </c>
      <c r="H19" s="62">
        <v>7</v>
      </c>
      <c r="I19" s="62">
        <v>15</v>
      </c>
    </row>
    <row r="20" spans="1:9" ht="13.8" x14ac:dyDescent="0.25">
      <c r="A20" s="64"/>
      <c r="B20" s="59">
        <v>4</v>
      </c>
      <c r="C20" s="60">
        <v>17</v>
      </c>
      <c r="D20" s="61">
        <v>500</v>
      </c>
      <c r="E20" s="62">
        <v>250</v>
      </c>
      <c r="F20" s="63">
        <v>68</v>
      </c>
      <c r="G20" s="62">
        <v>10</v>
      </c>
      <c r="H20" s="62">
        <v>7</v>
      </c>
      <c r="I20" s="62">
        <v>15</v>
      </c>
    </row>
  </sheetData>
  <sheetProtection algorithmName="SHA-512" hashValue="+499djl+YPgLtx60TPQFR3q+QQNIx7jOpMdTXAk/PAEVbi9Olc+PApm4lGD4pICx7MrdzIGHCV1idF298KkfdQ==" saltValue="+zhQoT3CwSUQyxCYt67ytw==" spinCount="100000" sheet="1" objects="1" scenarios="1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&amp;C&amp;12&amp;A</oddHeader>
    <oddFooter>&amp;C&amp;12Seite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K88"/>
  <sheetViews>
    <sheetView zoomScale="120" zoomScaleNormal="120" workbookViewId="0">
      <selection activeCell="B22" sqref="B22"/>
    </sheetView>
  </sheetViews>
  <sheetFormatPr baseColWidth="10" defaultColWidth="2.109375" defaultRowHeight="13.2" x14ac:dyDescent="0.25"/>
  <cols>
    <col min="1" max="1025" width="2.109375" style="66"/>
  </cols>
  <sheetData>
    <row r="2" spans="1:5" ht="13.8" x14ac:dyDescent="0.25">
      <c r="A2" s="67" t="s">
        <v>124</v>
      </c>
    </row>
    <row r="3" spans="1:5" x14ac:dyDescent="0.25">
      <c r="A3" s="68"/>
    </row>
    <row r="4" spans="1:5" x14ac:dyDescent="0.25">
      <c r="A4" s="69" t="s">
        <v>14</v>
      </c>
      <c r="B4" s="70">
        <f>'Antrag+Bericht'!E17</f>
        <v>0</v>
      </c>
      <c r="E4" s="71" t="s">
        <v>125</v>
      </c>
    </row>
    <row r="5" spans="1:5" x14ac:dyDescent="0.25">
      <c r="A5" s="66" t="s">
        <v>126</v>
      </c>
      <c r="B5" s="57">
        <f>_Statistik!E8</f>
        <v>0</v>
      </c>
      <c r="E5" s="72" t="s">
        <v>127</v>
      </c>
    </row>
    <row r="6" spans="1:5" x14ac:dyDescent="0.25">
      <c r="A6" s="66" t="s">
        <v>128</v>
      </c>
      <c r="B6" s="57">
        <f>_Statistik!E21</f>
        <v>0</v>
      </c>
      <c r="E6" s="72" t="s">
        <v>127</v>
      </c>
    </row>
    <row r="7" spans="1:5" x14ac:dyDescent="0.25">
      <c r="A7" s="66" t="s">
        <v>129</v>
      </c>
      <c r="B7" s="57">
        <f>'Antrag+Bericht'!L21</f>
        <v>0</v>
      </c>
      <c r="E7" s="71" t="s">
        <v>125</v>
      </c>
    </row>
    <row r="8" spans="1:5" x14ac:dyDescent="0.25">
      <c r="A8" s="66" t="s">
        <v>120</v>
      </c>
      <c r="B8" s="57" t="str">
        <f>'Antrag+Bericht'!L22</f>
        <v>ja</v>
      </c>
      <c r="C8" s="66" t="s">
        <v>130</v>
      </c>
      <c r="D8" s="57">
        <f>IF(B8="ja",B5,0)</f>
        <v>0</v>
      </c>
      <c r="E8" s="71" t="s">
        <v>125</v>
      </c>
    </row>
    <row r="9" spans="1:5" x14ac:dyDescent="0.25">
      <c r="A9" s="66" t="s">
        <v>45</v>
      </c>
      <c r="B9" s="73">
        <f>Ausgaben!E69</f>
        <v>150</v>
      </c>
      <c r="E9" s="72" t="s">
        <v>131</v>
      </c>
    </row>
    <row r="10" spans="1:5" x14ac:dyDescent="0.25">
      <c r="A10" s="66" t="s">
        <v>132</v>
      </c>
      <c r="B10" s="73">
        <f>'Antrag+Bericht'!N50</f>
        <v>0</v>
      </c>
      <c r="E10" s="71" t="s">
        <v>125</v>
      </c>
    </row>
    <row r="11" spans="1:5" x14ac:dyDescent="0.25">
      <c r="A11" s="66" t="s">
        <v>133</v>
      </c>
      <c r="B11" s="73">
        <f>'Antrag+Bericht'!N51</f>
        <v>0</v>
      </c>
      <c r="E11" s="71" t="s">
        <v>125</v>
      </c>
    </row>
    <row r="12" spans="1:5" x14ac:dyDescent="0.25">
      <c r="A12" s="66" t="s">
        <v>134</v>
      </c>
      <c r="B12" s="73">
        <f>'Antrag+Bericht'!N52</f>
        <v>0</v>
      </c>
      <c r="E12" s="71" t="s">
        <v>125</v>
      </c>
    </row>
    <row r="13" spans="1:5" x14ac:dyDescent="0.25">
      <c r="A13" s="66" t="s">
        <v>51</v>
      </c>
      <c r="B13" s="74">
        <f>'Antrag+Bericht'!N53</f>
        <v>0</v>
      </c>
      <c r="E13" s="71" t="s">
        <v>125</v>
      </c>
    </row>
    <row r="14" spans="1:5" x14ac:dyDescent="0.25">
      <c r="B14" s="74"/>
    </row>
    <row r="15" spans="1:5" x14ac:dyDescent="0.25">
      <c r="B15" s="74"/>
    </row>
    <row r="16" spans="1:5" x14ac:dyDescent="0.25">
      <c r="A16" s="68"/>
    </row>
    <row r="17" spans="1:9" x14ac:dyDescent="0.25">
      <c r="A17" s="68"/>
    </row>
    <row r="18" spans="1:9" ht="13.8" x14ac:dyDescent="0.25">
      <c r="A18" s="67" t="s">
        <v>135</v>
      </c>
    </row>
    <row r="20" spans="1:9" x14ac:dyDescent="0.25">
      <c r="B20" s="57" t="s">
        <v>114</v>
      </c>
      <c r="C20" s="57" t="s">
        <v>115</v>
      </c>
      <c r="D20" s="57" t="s">
        <v>116</v>
      </c>
      <c r="E20" s="57" t="s">
        <v>117</v>
      </c>
      <c r="F20" s="57" t="s">
        <v>118</v>
      </c>
      <c r="G20" s="57" t="s">
        <v>119</v>
      </c>
      <c r="H20" s="57" t="s">
        <v>120</v>
      </c>
      <c r="I20" s="57" t="s">
        <v>121</v>
      </c>
    </row>
    <row r="22" spans="1:9" x14ac:dyDescent="0.25">
      <c r="A22" s="70">
        <f>B4</f>
        <v>0</v>
      </c>
      <c r="B22" s="59">
        <v>0</v>
      </c>
      <c r="C22" s="57" t="str">
        <f>IF($A$22="D1",_Tabelle!C4,IF($A$22="D2",_Tabelle!C10,IF($A$22="D3",_Tabelle!C16,"leer")))</f>
        <v>leer</v>
      </c>
      <c r="D22" s="57" t="str">
        <f>IF($A$22="D1",_Tabelle!D4,IF($A$22="D2",_Tabelle!D10,IF($A$22="D3",_Tabelle!D16,"leer")))</f>
        <v>leer</v>
      </c>
      <c r="E22" s="74" t="str">
        <f>IF($A$22="D1",_Tabelle!E4,IF($A$22="D2",_Tabelle!E10,IF($A$22="D3",_Tabelle!E16,"leer")))</f>
        <v>leer</v>
      </c>
      <c r="F22" s="57" t="str">
        <f>IF($A$22="D1",_Tabelle!F4,IF($A$22="D2",_Tabelle!F10,IF($A$22="D3",_Tabelle!F16,"leer")))</f>
        <v>leer</v>
      </c>
      <c r="G22" s="74" t="str">
        <f>IF($A$22="D1",_Tabelle!G4,IF($A$22="D2",_Tabelle!G10,IF($A$22="D3",_Tabelle!G16,"leer")))</f>
        <v>leer</v>
      </c>
      <c r="H22" s="74" t="str">
        <f>IF($A$22="D1",_Tabelle!H4,IF($A$22="D2",_Tabelle!H10,IF($A$22="D3",_Tabelle!H16,"leer")))</f>
        <v>leer</v>
      </c>
      <c r="I22" s="74" t="str">
        <f>IF($A$22="D1",_Tabelle!I4,IF($A$22="D2",_Tabelle!I10,IF($A$22="D3",_Tabelle!I16,"leer")))</f>
        <v>leer</v>
      </c>
    </row>
    <row r="23" spans="1:9" x14ac:dyDescent="0.25">
      <c r="B23" s="59">
        <v>1</v>
      </c>
      <c r="C23" s="57" t="str">
        <f>IF($A$22="D1",_Tabelle!C5,IF($A$22="D2",_Tabelle!C11,IF($A$22="D3",_Tabelle!C17,"leer")))</f>
        <v>leer</v>
      </c>
      <c r="D23" s="57" t="str">
        <f>IF($A$22="D1",_Tabelle!D5,IF($A$22="D2",_Tabelle!D11,IF($A$22="D3",_Tabelle!D17,"leer")))</f>
        <v>leer</v>
      </c>
      <c r="E23" s="74" t="str">
        <f>IF($A$22="D1",_Tabelle!E5,IF($A$22="D2",_Tabelle!E11,IF($A$22="D3",_Tabelle!E17,"leer")))</f>
        <v>leer</v>
      </c>
      <c r="F23" s="57" t="str">
        <f>IF($A$22="D1",_Tabelle!F5,IF($A$22="D2",_Tabelle!F11,IF($A$22="D3",_Tabelle!F17,"leer")))</f>
        <v>leer</v>
      </c>
      <c r="G23" s="74" t="str">
        <f>IF($A$22="D1",_Tabelle!G5,IF($A$22="D2",_Tabelle!G11,IF($A$22="D3",_Tabelle!G17,"leer")))</f>
        <v>leer</v>
      </c>
      <c r="H23" s="74" t="str">
        <f>IF($A$22="D1",_Tabelle!H5,IF($A$22="D2",_Tabelle!H11,IF($A$22="D3",_Tabelle!H17,"leer")))</f>
        <v>leer</v>
      </c>
      <c r="I23" s="74" t="str">
        <f>IF($A$22="D1",_Tabelle!I5,IF($A$22="D2",_Tabelle!I11,IF($A$22="D3",_Tabelle!I17,"leer")))</f>
        <v>leer</v>
      </c>
    </row>
    <row r="24" spans="1:9" x14ac:dyDescent="0.25">
      <c r="B24" s="59">
        <v>2</v>
      </c>
      <c r="C24" s="57" t="str">
        <f>IF($A$22="D1",_Tabelle!C6,IF($A$22="D2",_Tabelle!C12,IF($A$22="D3",_Tabelle!C18,"leer")))</f>
        <v>leer</v>
      </c>
      <c r="D24" s="57" t="str">
        <f>IF($A$22="D1",_Tabelle!D6,IF($A$22="D2",_Tabelle!D12,IF($A$22="D3",_Tabelle!D18,"leer")))</f>
        <v>leer</v>
      </c>
      <c r="E24" s="74" t="str">
        <f>IF($A$22="D1",_Tabelle!E6,IF($A$22="D2",_Tabelle!E12,IF($A$22="D3",_Tabelle!E18,"leer")))</f>
        <v>leer</v>
      </c>
      <c r="F24" s="57" t="str">
        <f>IF($A$22="D1",_Tabelle!F6,IF($A$22="D2",_Tabelle!F12,IF($A$22="D3",_Tabelle!F18,"leer")))</f>
        <v>leer</v>
      </c>
      <c r="G24" s="74" t="str">
        <f>IF($A$22="D1",_Tabelle!G6,IF($A$22="D2",_Tabelle!G12,IF($A$22="D3",_Tabelle!G18,"leer")))</f>
        <v>leer</v>
      </c>
      <c r="H24" s="74" t="str">
        <f>IF($A$22="D1",_Tabelle!H6,IF($A$22="D2",_Tabelle!H12,IF($A$22="D3",_Tabelle!H18,"leer")))</f>
        <v>leer</v>
      </c>
      <c r="I24" s="74" t="str">
        <f>IF($A$22="D1",_Tabelle!I6,IF($A$22="D2",_Tabelle!I12,IF($A$22="D3",_Tabelle!I18,"leer")))</f>
        <v>leer</v>
      </c>
    </row>
    <row r="25" spans="1:9" x14ac:dyDescent="0.25">
      <c r="B25" s="59">
        <v>3</v>
      </c>
      <c r="C25" s="57" t="str">
        <f>IF($A$22="D1",_Tabelle!C7,IF($A$22="D2",_Tabelle!C13,IF($A$22="D3",_Tabelle!C19,"leer")))</f>
        <v>leer</v>
      </c>
      <c r="D25" s="57" t="str">
        <f>IF($A$22="D1",_Tabelle!D7,IF($A$22="D2",_Tabelle!D13,IF($A$22="D3",_Tabelle!D19,"leer")))</f>
        <v>leer</v>
      </c>
      <c r="E25" s="74" t="str">
        <f>IF($A$22="D1",_Tabelle!E7,IF($A$22="D2",_Tabelle!E13,IF($A$22="D3",_Tabelle!E19,"leer")))</f>
        <v>leer</v>
      </c>
      <c r="F25" s="57" t="str">
        <f>IF($A$22="D1",_Tabelle!F7,IF($A$22="D2",_Tabelle!F13,IF($A$22="D3",_Tabelle!F19,"leer")))</f>
        <v>leer</v>
      </c>
      <c r="G25" s="74" t="str">
        <f>IF($A$22="D1",_Tabelle!G7,IF($A$22="D2",_Tabelle!G13,IF($A$22="D3",_Tabelle!G19,"leer")))</f>
        <v>leer</v>
      </c>
      <c r="H25" s="74" t="str">
        <f>IF($A$22="D1",_Tabelle!H7,IF($A$22="D2",_Tabelle!H13,IF($A$22="D3",_Tabelle!H19,"leer")))</f>
        <v>leer</v>
      </c>
      <c r="I25" s="74" t="str">
        <f>IF($A$22="D1",_Tabelle!I7,IF($A$22="D2",_Tabelle!I13,IF($A$22="D3",_Tabelle!I19,"leer")))</f>
        <v>leer</v>
      </c>
    </row>
    <row r="26" spans="1:9" x14ac:dyDescent="0.25">
      <c r="B26" s="59">
        <v>4</v>
      </c>
      <c r="C26" s="57" t="str">
        <f>IF($A$22="D1",_Tabelle!C8,IF($A$22="D2",_Tabelle!C14,IF($A$22="D3",_Tabelle!C20,"leer")))</f>
        <v>leer</v>
      </c>
      <c r="D26" s="57" t="str">
        <f>IF($A$22="D1",_Tabelle!D8,IF($A$22="D2",_Tabelle!D14,IF($A$22="D3",_Tabelle!D20,"leer")))</f>
        <v>leer</v>
      </c>
      <c r="E26" s="74" t="str">
        <f>IF($A$22="D1",_Tabelle!E8,IF($A$22="D2",_Tabelle!E14,IF($A$22="D3",_Tabelle!E20,"leer")))</f>
        <v>leer</v>
      </c>
      <c r="F26" s="57" t="str">
        <f>IF($A$22="D1",_Tabelle!F8,IF($A$22="D2",_Tabelle!F14,IF($A$22="D3",_Tabelle!F20,"leer")))</f>
        <v>leer</v>
      </c>
      <c r="G26" s="74" t="str">
        <f>IF($A$22="D1",_Tabelle!G8,IF($A$22="D2",_Tabelle!G14,IF($A$22="D3",_Tabelle!G20,"leer")))</f>
        <v>leer</v>
      </c>
      <c r="H26" s="74" t="str">
        <f>IF($A$22="D1",_Tabelle!H8,IF($A$22="D2",_Tabelle!H14,IF($A$22="D3",_Tabelle!H20,"leer")))</f>
        <v>leer</v>
      </c>
      <c r="I26" s="74" t="str">
        <f>IF($A$22="D1",_Tabelle!I8,IF($A$22="D2",_Tabelle!I14,IF($A$22="D3",_Tabelle!I20,"leer")))</f>
        <v>leer</v>
      </c>
    </row>
    <row r="29" spans="1:9" ht="13.8" x14ac:dyDescent="0.25">
      <c r="A29" s="67" t="s">
        <v>136</v>
      </c>
    </row>
    <row r="31" spans="1:9" x14ac:dyDescent="0.25">
      <c r="A31" s="66" t="s">
        <v>137</v>
      </c>
      <c r="C31" s="70" t="str">
        <f>IF($B$5&gt;=C26,B26,IF($B$5&gt;=C25,B25,IF($B$5&gt;=C24,B24,IF($B$5&gt;=C23,B23,IF($B$5&gt;=C22,B22,"keine Stufe")))))</f>
        <v>keine Stufe</v>
      </c>
    </row>
    <row r="33" spans="1:9" x14ac:dyDescent="0.25">
      <c r="A33" s="66" t="s">
        <v>138</v>
      </c>
    </row>
    <row r="35" spans="1:9" x14ac:dyDescent="0.25">
      <c r="B35" s="57" t="s">
        <v>114</v>
      </c>
      <c r="C35" s="57" t="s">
        <v>115</v>
      </c>
      <c r="D35" s="57" t="s">
        <v>116</v>
      </c>
      <c r="E35" s="57" t="s">
        <v>117</v>
      </c>
      <c r="F35" s="57" t="s">
        <v>118</v>
      </c>
      <c r="G35" s="57" t="s">
        <v>119</v>
      </c>
      <c r="H35" s="57" t="s">
        <v>120</v>
      </c>
      <c r="I35" s="57" t="s">
        <v>121</v>
      </c>
    </row>
    <row r="36" spans="1:9" x14ac:dyDescent="0.25">
      <c r="B36" s="57"/>
      <c r="C36" s="57"/>
      <c r="D36" s="57"/>
      <c r="E36" s="57"/>
      <c r="F36" s="57"/>
      <c r="G36" s="57"/>
      <c r="H36" s="57"/>
      <c r="I36" s="57"/>
    </row>
    <row r="37" spans="1:9" x14ac:dyDescent="0.25">
      <c r="B37" s="57" t="str">
        <f>C31</f>
        <v>keine Stufe</v>
      </c>
      <c r="C37" s="75" t="e">
        <f>VLOOKUP($B$37,$B$22:$I$26,2)</f>
        <v>#N/A</v>
      </c>
      <c r="D37" s="75" t="e">
        <f>VLOOKUP($B$37,$B$22:$I$26,3)</f>
        <v>#N/A</v>
      </c>
      <c r="E37" s="76" t="e">
        <f>VLOOKUP($B$37,$B$22:$I$26,4)</f>
        <v>#N/A</v>
      </c>
      <c r="F37" s="75" t="e">
        <f>VLOOKUP($B$37,$B$22:$I$26,5)</f>
        <v>#N/A</v>
      </c>
      <c r="G37" s="76" t="e">
        <f>VLOOKUP($B$37,$B$22:$I$26,6)</f>
        <v>#N/A</v>
      </c>
      <c r="H37" s="76" t="e">
        <f>VLOOKUP($B$37,$B$22:$I$26,7)</f>
        <v>#N/A</v>
      </c>
      <c r="I37" s="76" t="str">
        <f>IF(B37="keine Stufe",I22,VLOOKUP($B$37,$B$22:$I$26,8))</f>
        <v>leer</v>
      </c>
    </row>
    <row r="39" spans="1:9" x14ac:dyDescent="0.25">
      <c r="A39" s="66" t="s">
        <v>139</v>
      </c>
      <c r="I39" s="77">
        <f>IF($B$5&lt;$C$22,0,E37)</f>
        <v>0</v>
      </c>
    </row>
    <row r="41" spans="1:9" x14ac:dyDescent="0.25">
      <c r="A41" s="66" t="s">
        <v>140</v>
      </c>
      <c r="C41" s="66" t="s">
        <v>141</v>
      </c>
      <c r="E41" s="57" t="e">
        <f>F37</f>
        <v>#N/A</v>
      </c>
    </row>
    <row r="42" spans="1:9" x14ac:dyDescent="0.25">
      <c r="C42" s="66" t="s">
        <v>142</v>
      </c>
      <c r="E42" s="57">
        <f>B7</f>
        <v>0</v>
      </c>
      <c r="G42" s="57" t="e">
        <f>IF(E42&lt;=E41,E42,E41)</f>
        <v>#N/A</v>
      </c>
      <c r="I42" s="77">
        <f>IF($B$5&lt;$C$22,0,G42*G37)</f>
        <v>0</v>
      </c>
    </row>
    <row r="43" spans="1:9" x14ac:dyDescent="0.25">
      <c r="C43" s="66" t="s">
        <v>143</v>
      </c>
      <c r="E43" s="57" t="e">
        <f>IF(E42&gt;E41,"ja","nein")</f>
        <v>#N/A</v>
      </c>
      <c r="G43" s="57" t="s">
        <v>144</v>
      </c>
      <c r="H43" s="78" t="e">
        <f>IF(E43="ja","gekürzt auf","")</f>
        <v>#N/A</v>
      </c>
      <c r="I43" s="78" t="e">
        <f>IF(E43="ja",G42,"")</f>
        <v>#N/A</v>
      </c>
    </row>
    <row r="45" spans="1:9" x14ac:dyDescent="0.25">
      <c r="A45" s="66" t="s">
        <v>145</v>
      </c>
      <c r="C45" s="57">
        <f>D8</f>
        <v>0</v>
      </c>
      <c r="I45" s="77">
        <f>IF($B$5&lt;$C$22,0,C45*H37)</f>
        <v>0</v>
      </c>
    </row>
    <row r="46" spans="1:9" x14ac:dyDescent="0.25">
      <c r="E46" s="66" t="s">
        <v>146</v>
      </c>
    </row>
    <row r="47" spans="1:9" x14ac:dyDescent="0.25">
      <c r="A47" s="66" t="s">
        <v>147</v>
      </c>
      <c r="C47" s="57">
        <f>B6</f>
        <v>0</v>
      </c>
      <c r="I47" s="77">
        <f>IF($B$6&lt;$C$22,0,C47*I37)</f>
        <v>0</v>
      </c>
    </row>
    <row r="49" spans="1:9" x14ac:dyDescent="0.25">
      <c r="A49" s="66" t="s">
        <v>148</v>
      </c>
      <c r="I49" s="79">
        <f>I39+I42+I45+I47</f>
        <v>0</v>
      </c>
    </row>
    <row r="52" spans="1:9" ht="13.8" x14ac:dyDescent="0.25">
      <c r="A52" s="80" t="s">
        <v>149</v>
      </c>
    </row>
    <row r="54" spans="1:9" x14ac:dyDescent="0.25">
      <c r="A54" s="66" t="s">
        <v>45</v>
      </c>
      <c r="F54" s="81">
        <f>B9</f>
        <v>150</v>
      </c>
    </row>
    <row r="55" spans="1:9" x14ac:dyDescent="0.25">
      <c r="F55" s="81"/>
    </row>
    <row r="56" spans="1:9" x14ac:dyDescent="0.25">
      <c r="A56" s="66" t="s">
        <v>46</v>
      </c>
      <c r="C56" s="66" t="s">
        <v>132</v>
      </c>
      <c r="D56" s="81">
        <f>B10</f>
        <v>0</v>
      </c>
    </row>
    <row r="57" spans="1:9" x14ac:dyDescent="0.25">
      <c r="C57" s="66" t="s">
        <v>133</v>
      </c>
      <c r="D57" s="82">
        <f>B11</f>
        <v>0</v>
      </c>
    </row>
    <row r="58" spans="1:9" x14ac:dyDescent="0.25">
      <c r="C58" s="66" t="s">
        <v>134</v>
      </c>
      <c r="D58" s="82">
        <f>B12</f>
        <v>0</v>
      </c>
    </row>
    <row r="59" spans="1:9" x14ac:dyDescent="0.25">
      <c r="C59" s="66" t="s">
        <v>51</v>
      </c>
      <c r="D59" s="82">
        <f>B13</f>
        <v>0</v>
      </c>
    </row>
    <row r="60" spans="1:9" x14ac:dyDescent="0.25">
      <c r="C60" s="66" t="s">
        <v>150</v>
      </c>
      <c r="D60" s="82">
        <f>I49</f>
        <v>0</v>
      </c>
    </row>
    <row r="62" spans="1:9" x14ac:dyDescent="0.25">
      <c r="C62" s="66" t="s">
        <v>40</v>
      </c>
      <c r="F62" s="82">
        <f>SUM(D56:D60)</f>
        <v>0</v>
      </c>
    </row>
    <row r="64" spans="1:9" x14ac:dyDescent="0.25">
      <c r="C64" s="66" t="s">
        <v>151</v>
      </c>
      <c r="F64" s="82">
        <f>F54-F62</f>
        <v>150</v>
      </c>
    </row>
    <row r="66" spans="1:9" x14ac:dyDescent="0.25">
      <c r="A66" s="66" t="s">
        <v>152</v>
      </c>
      <c r="I66" s="79">
        <f>IF(F64&gt;=0,I49,I49+F64)</f>
        <v>0</v>
      </c>
    </row>
    <row r="68" spans="1:9" x14ac:dyDescent="0.25">
      <c r="C68" s="66" t="s">
        <v>153</v>
      </c>
      <c r="F68" s="82">
        <f>D56+D57+D58+D59+I66</f>
        <v>0</v>
      </c>
    </row>
    <row r="71" spans="1:9" x14ac:dyDescent="0.25">
      <c r="A71" s="66" t="s">
        <v>154</v>
      </c>
    </row>
    <row r="73" spans="1:9" x14ac:dyDescent="0.25">
      <c r="C73" s="66" t="s">
        <v>45</v>
      </c>
      <c r="E73" s="83">
        <f>F54</f>
        <v>150</v>
      </c>
    </row>
    <row r="75" spans="1:9" x14ac:dyDescent="0.25">
      <c r="C75" s="66" t="s">
        <v>132</v>
      </c>
      <c r="D75" s="81">
        <f>D56</f>
        <v>0</v>
      </c>
    </row>
    <row r="76" spans="1:9" x14ac:dyDescent="0.25">
      <c r="C76" s="66" t="s">
        <v>133</v>
      </c>
      <c r="D76" s="82">
        <f>D57</f>
        <v>0</v>
      </c>
    </row>
    <row r="77" spans="1:9" x14ac:dyDescent="0.25">
      <c r="C77" s="66" t="s">
        <v>134</v>
      </c>
      <c r="D77" s="82">
        <f>D58</f>
        <v>0</v>
      </c>
    </row>
    <row r="78" spans="1:9" x14ac:dyDescent="0.25">
      <c r="C78" s="66" t="s">
        <v>51</v>
      </c>
      <c r="D78" s="82">
        <f>D59</f>
        <v>0</v>
      </c>
    </row>
    <row r="79" spans="1:9" x14ac:dyDescent="0.25">
      <c r="C79" s="66" t="s">
        <v>155</v>
      </c>
      <c r="D79" s="82">
        <f>I66</f>
        <v>0</v>
      </c>
    </row>
    <row r="80" spans="1:9" x14ac:dyDescent="0.25">
      <c r="C80" s="66" t="s">
        <v>40</v>
      </c>
      <c r="E80" s="82">
        <f>SUM(D75:D79)</f>
        <v>0</v>
      </c>
    </row>
    <row r="82" spans="1:5" x14ac:dyDescent="0.25">
      <c r="C82" s="66" t="s">
        <v>53</v>
      </c>
      <c r="E82" s="84">
        <f>E73-E80</f>
        <v>150</v>
      </c>
    </row>
    <row r="84" spans="1:5" x14ac:dyDescent="0.25">
      <c r="C84" s="66" t="s">
        <v>55</v>
      </c>
      <c r="E84" s="85">
        <f>E80+E82</f>
        <v>150</v>
      </c>
    </row>
    <row r="86" spans="1:5" x14ac:dyDescent="0.25">
      <c r="A86" s="66" t="s">
        <v>172</v>
      </c>
    </row>
    <row r="88" spans="1:5" x14ac:dyDescent="0.25">
      <c r="C88" s="66" t="s">
        <v>171</v>
      </c>
      <c r="E88" s="130">
        <f>IF(D79&lt;0,0,D79)</f>
        <v>0</v>
      </c>
    </row>
  </sheetData>
  <sheetProtection algorithmName="SHA-512" hashValue="U5YtqGxGCQWwAGlzCSHzgXDz4PVzDiFM3SR36A5sV7kigKzXoEK9P8uwAgFr6sJrye2O1Z9HVd1hv4RlN9FwAg==" saltValue="CIgrjQc83g6Dj+3+8dZg3g==" spinCount="100000" sheet="1" objects="1" scenarios="1" selectLockedCells="1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&amp;C&amp;12&amp;A</oddHeader>
    <oddFooter>&amp;C&amp;12Seite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04"/>
  <sheetViews>
    <sheetView zoomScale="120" zoomScaleNormal="120" workbookViewId="0"/>
  </sheetViews>
  <sheetFormatPr baseColWidth="10" defaultColWidth="3.109375" defaultRowHeight="13.2" x14ac:dyDescent="0.25"/>
  <cols>
    <col min="1" max="8" width="3.109375" style="66"/>
    <col min="9" max="9" width="3.109375" style="86"/>
    <col min="10" max="15" width="3.109375" style="2"/>
    <col min="16" max="16" width="3.109375" style="87"/>
    <col min="17" max="17" width="3.109375" style="25"/>
    <col min="18" max="20" width="3.109375" style="2"/>
    <col min="21" max="23" width="3.109375" style="88"/>
    <col min="24" max="1025" width="3.109375" style="66"/>
  </cols>
  <sheetData>
    <row r="1" spans="1:23" x14ac:dyDescent="0.25">
      <c r="A1" s="89" t="s">
        <v>83</v>
      </c>
      <c r="B1" s="37" t="s">
        <v>86</v>
      </c>
      <c r="C1" s="37" t="s">
        <v>87</v>
      </c>
      <c r="D1" s="90" t="s">
        <v>90</v>
      </c>
      <c r="E1" s="90" t="s">
        <v>90</v>
      </c>
      <c r="F1" s="155" t="s">
        <v>91</v>
      </c>
      <c r="G1" s="155"/>
      <c r="H1" s="155"/>
      <c r="I1" s="155"/>
      <c r="J1" s="156" t="s">
        <v>156</v>
      </c>
      <c r="K1" s="156"/>
      <c r="L1" s="156"/>
      <c r="M1" s="157" t="s">
        <v>157</v>
      </c>
      <c r="N1" s="157"/>
      <c r="O1" s="157"/>
      <c r="P1" s="91" t="s">
        <v>158</v>
      </c>
      <c r="Q1" s="91" t="s">
        <v>158</v>
      </c>
      <c r="R1" s="158" t="s">
        <v>103</v>
      </c>
      <c r="S1" s="158"/>
      <c r="T1" s="158"/>
      <c r="U1" s="159" t="s">
        <v>159</v>
      </c>
      <c r="V1" s="159"/>
      <c r="W1" s="159"/>
    </row>
    <row r="2" spans="1:23" x14ac:dyDescent="0.25">
      <c r="A2" s="94" t="s">
        <v>92</v>
      </c>
      <c r="B2" s="37" t="s">
        <v>93</v>
      </c>
      <c r="C2" s="37" t="s">
        <v>94</v>
      </c>
      <c r="D2" s="95" t="s">
        <v>98</v>
      </c>
      <c r="E2" s="95" t="s">
        <v>99</v>
      </c>
      <c r="F2" s="37" t="s">
        <v>100</v>
      </c>
      <c r="G2" s="37" t="s">
        <v>101</v>
      </c>
      <c r="H2" s="96" t="s">
        <v>102</v>
      </c>
      <c r="I2" s="97" t="s">
        <v>103</v>
      </c>
      <c r="J2" s="98" t="s">
        <v>104</v>
      </c>
      <c r="K2" s="98" t="s">
        <v>106</v>
      </c>
      <c r="L2" s="98" t="s">
        <v>105</v>
      </c>
      <c r="M2" s="99" t="s">
        <v>104</v>
      </c>
      <c r="N2" s="99" t="s">
        <v>106</v>
      </c>
      <c r="O2" s="99" t="s">
        <v>105</v>
      </c>
      <c r="P2" s="100" t="s">
        <v>14</v>
      </c>
      <c r="Q2" s="100" t="s">
        <v>160</v>
      </c>
      <c r="R2" s="92" t="s">
        <v>161</v>
      </c>
      <c r="S2" s="92" t="s">
        <v>162</v>
      </c>
      <c r="T2" s="92" t="s">
        <v>39</v>
      </c>
      <c r="U2" s="93" t="s">
        <v>100</v>
      </c>
      <c r="V2" s="93" t="s">
        <v>101</v>
      </c>
      <c r="W2" s="93" t="s">
        <v>102</v>
      </c>
    </row>
    <row r="3" spans="1:23" x14ac:dyDescent="0.25">
      <c r="A3" s="32">
        <v>1</v>
      </c>
      <c r="B3" s="32">
        <f>'Teilnehmer+Prüfungen'!D7</f>
        <v>0</v>
      </c>
      <c r="C3" s="101" t="str">
        <f>IF(B3=0,"",'Teilnehmer+Prüfungen'!E7)</f>
        <v/>
      </c>
      <c r="D3" s="32">
        <f>'Teilnehmer+Prüfungen'!J7</f>
        <v>0</v>
      </c>
      <c r="E3" s="32">
        <f>'Teilnehmer+Prüfungen'!K7</f>
        <v>0</v>
      </c>
      <c r="F3" s="32">
        <f>'Teilnehmer+Prüfungen'!L7</f>
        <v>0</v>
      </c>
      <c r="G3" s="32">
        <f>'Teilnehmer+Prüfungen'!M7</f>
        <v>0</v>
      </c>
      <c r="H3" s="96">
        <f t="shared" ref="H3:H34" si="0">IF((F3&gt;=24)*AND(G3&gt;=36),F3+G3,0)</f>
        <v>0</v>
      </c>
      <c r="I3" s="97" t="str">
        <f t="shared" ref="I3:I34" si="1">IF((E3="nein"),"   ",IF(E3=0,"   ",IF(H3=0,"nicht bestanden",IF(H3&gt;=90.5,"mit sehr gutem Erfolg",IF(H3&gt;=75.5,"mit gutem Erfolg",IF(H3&gt;=60,"mit Erfolg","nicht bestanden"))))))</f>
        <v xml:space="preserve">   </v>
      </c>
      <c r="J3" s="98">
        <f t="shared" ref="J3:J34" si="2">IF((D3="ja")*AND(B3="m"),1,0)</f>
        <v>0</v>
      </c>
      <c r="K3" s="98">
        <f t="shared" ref="K3:K34" si="3">IF((D3="ja")*AND(B3="w"),1,0)</f>
        <v>0</v>
      </c>
      <c r="L3" s="98">
        <f t="shared" ref="L3:L34" si="4">IF((D3="ja")*AND(B3="d"),1,0)</f>
        <v>0</v>
      </c>
      <c r="M3" s="99">
        <f t="shared" ref="M3:M34" si="5">IF((E3="ja")*AND(B3="m"),1,0)</f>
        <v>0</v>
      </c>
      <c r="N3" s="99">
        <f t="shared" ref="N3:N34" si="6">IF((E3="ja")*AND(B3="w"),1,0)</f>
        <v>0</v>
      </c>
      <c r="O3" s="99">
        <f t="shared" ref="O3:O34" si="7">IF((E3="ja")*AND(B3="d"),1,0)</f>
        <v>0</v>
      </c>
      <c r="P3" s="102" t="str">
        <f>IF(D3="ja",DATEDIF(C3,'Antrag+Bericht'!$F$33,"y"),"")</f>
        <v/>
      </c>
      <c r="Q3" s="102" t="str">
        <f>IF(E3="ja",DATEDIF(C3,'Antrag+Bericht'!$F$33,"y"),"")</f>
        <v/>
      </c>
      <c r="R3" s="103">
        <f t="shared" ref="R3:R34" si="8">IF(I3="mit sehr gutem Erfolg",1,0)</f>
        <v>0</v>
      </c>
      <c r="S3" s="103">
        <f t="shared" ref="S3:S34" si="9">IF(I3="mit gutem Erfolg",1,0)</f>
        <v>0</v>
      </c>
      <c r="T3" s="103">
        <f t="shared" ref="T3:T34" si="10">IF(I3="mit Erfolg",1,0)</f>
        <v>0</v>
      </c>
      <c r="U3" s="104">
        <f t="shared" ref="U3:U34" si="11">IF(E3="nein",0,IF(H3=0,0,F3))</f>
        <v>0</v>
      </c>
      <c r="V3" s="104">
        <f t="shared" ref="V3:V34" si="12">IF(E3="nein",0,IF(H3=0,0,G3))</f>
        <v>0</v>
      </c>
      <c r="W3" s="104">
        <f t="shared" ref="W3:W34" si="13">IF(E3="nein",0,IF(H3=0,0,H3))</f>
        <v>0</v>
      </c>
    </row>
    <row r="4" spans="1:23" x14ac:dyDescent="0.25">
      <c r="A4" s="32">
        <v>2</v>
      </c>
      <c r="B4" s="32">
        <f>'Teilnehmer+Prüfungen'!D8</f>
        <v>0</v>
      </c>
      <c r="C4" s="101" t="str">
        <f>IF(B4=0,"",'Teilnehmer+Prüfungen'!E8)</f>
        <v/>
      </c>
      <c r="D4" s="32">
        <f>'Teilnehmer+Prüfungen'!J8</f>
        <v>0</v>
      </c>
      <c r="E4" s="32">
        <f>'Teilnehmer+Prüfungen'!K8</f>
        <v>0</v>
      </c>
      <c r="F4" s="32">
        <f>'Teilnehmer+Prüfungen'!L8</f>
        <v>0</v>
      </c>
      <c r="G4" s="32">
        <f>'Teilnehmer+Prüfungen'!M8</f>
        <v>0</v>
      </c>
      <c r="H4" s="96">
        <f t="shared" si="0"/>
        <v>0</v>
      </c>
      <c r="I4" s="97" t="str">
        <f t="shared" si="1"/>
        <v xml:space="preserve">   </v>
      </c>
      <c r="J4" s="98">
        <f t="shared" si="2"/>
        <v>0</v>
      </c>
      <c r="K4" s="98">
        <f t="shared" si="3"/>
        <v>0</v>
      </c>
      <c r="L4" s="98">
        <f t="shared" si="4"/>
        <v>0</v>
      </c>
      <c r="M4" s="99">
        <f t="shared" si="5"/>
        <v>0</v>
      </c>
      <c r="N4" s="99">
        <f t="shared" si="6"/>
        <v>0</v>
      </c>
      <c r="O4" s="99">
        <f t="shared" si="7"/>
        <v>0</v>
      </c>
      <c r="P4" s="102" t="str">
        <f>IF(D4="ja",DATEDIF(C4,'Antrag+Bericht'!$F$33,"y"),"")</f>
        <v/>
      </c>
      <c r="Q4" s="102" t="str">
        <f>IF(E4="ja",DATEDIF(C4,'Antrag+Bericht'!$F$33,"y"),"")</f>
        <v/>
      </c>
      <c r="R4" s="103">
        <f t="shared" si="8"/>
        <v>0</v>
      </c>
      <c r="S4" s="103">
        <f t="shared" si="9"/>
        <v>0</v>
      </c>
      <c r="T4" s="103">
        <f t="shared" si="10"/>
        <v>0</v>
      </c>
      <c r="U4" s="104">
        <f t="shared" si="11"/>
        <v>0</v>
      </c>
      <c r="V4" s="104">
        <f t="shared" si="12"/>
        <v>0</v>
      </c>
      <c r="W4" s="104">
        <f t="shared" si="13"/>
        <v>0</v>
      </c>
    </row>
    <row r="5" spans="1:23" x14ac:dyDescent="0.25">
      <c r="A5" s="32">
        <v>3</v>
      </c>
      <c r="B5" s="32">
        <f>'Teilnehmer+Prüfungen'!D9</f>
        <v>0</v>
      </c>
      <c r="C5" s="101" t="str">
        <f>IF(B5=0,"",'Teilnehmer+Prüfungen'!E9)</f>
        <v/>
      </c>
      <c r="D5" s="32">
        <f>'Teilnehmer+Prüfungen'!J9</f>
        <v>0</v>
      </c>
      <c r="E5" s="32">
        <f>'Teilnehmer+Prüfungen'!K9</f>
        <v>0</v>
      </c>
      <c r="F5" s="32">
        <f>'Teilnehmer+Prüfungen'!L9</f>
        <v>0</v>
      </c>
      <c r="G5" s="32">
        <f>'Teilnehmer+Prüfungen'!M9</f>
        <v>0</v>
      </c>
      <c r="H5" s="96">
        <f t="shared" si="0"/>
        <v>0</v>
      </c>
      <c r="I5" s="97" t="str">
        <f t="shared" si="1"/>
        <v xml:space="preserve">   </v>
      </c>
      <c r="J5" s="98">
        <f t="shared" si="2"/>
        <v>0</v>
      </c>
      <c r="K5" s="98">
        <f t="shared" si="3"/>
        <v>0</v>
      </c>
      <c r="L5" s="98">
        <f t="shared" si="4"/>
        <v>0</v>
      </c>
      <c r="M5" s="99">
        <f t="shared" si="5"/>
        <v>0</v>
      </c>
      <c r="N5" s="99">
        <f t="shared" si="6"/>
        <v>0</v>
      </c>
      <c r="O5" s="99">
        <f t="shared" si="7"/>
        <v>0</v>
      </c>
      <c r="P5" s="102" t="str">
        <f>IF(D5="ja",DATEDIF(C5,'Antrag+Bericht'!$F$33,"y"),"")</f>
        <v/>
      </c>
      <c r="Q5" s="102" t="str">
        <f>IF(E5="ja",DATEDIF(C5,'Antrag+Bericht'!$F$33,"y"),"")</f>
        <v/>
      </c>
      <c r="R5" s="103">
        <f t="shared" si="8"/>
        <v>0</v>
      </c>
      <c r="S5" s="103">
        <f t="shared" si="9"/>
        <v>0</v>
      </c>
      <c r="T5" s="103">
        <f t="shared" si="10"/>
        <v>0</v>
      </c>
      <c r="U5" s="104">
        <f t="shared" si="11"/>
        <v>0</v>
      </c>
      <c r="V5" s="104">
        <f t="shared" si="12"/>
        <v>0</v>
      </c>
      <c r="W5" s="104">
        <f t="shared" si="13"/>
        <v>0</v>
      </c>
    </row>
    <row r="6" spans="1:23" x14ac:dyDescent="0.25">
      <c r="A6" s="32">
        <v>4</v>
      </c>
      <c r="B6" s="32">
        <f>'Teilnehmer+Prüfungen'!D10</f>
        <v>0</v>
      </c>
      <c r="C6" s="101" t="str">
        <f>IF(B6=0,"",'Teilnehmer+Prüfungen'!E10)</f>
        <v/>
      </c>
      <c r="D6" s="32">
        <f>'Teilnehmer+Prüfungen'!J10</f>
        <v>0</v>
      </c>
      <c r="E6" s="32">
        <f>'Teilnehmer+Prüfungen'!K10</f>
        <v>0</v>
      </c>
      <c r="F6" s="32">
        <f>'Teilnehmer+Prüfungen'!L10</f>
        <v>0</v>
      </c>
      <c r="G6" s="32">
        <f>'Teilnehmer+Prüfungen'!M10</f>
        <v>0</v>
      </c>
      <c r="H6" s="96">
        <f t="shared" si="0"/>
        <v>0</v>
      </c>
      <c r="I6" s="97" t="str">
        <f t="shared" si="1"/>
        <v xml:space="preserve">   </v>
      </c>
      <c r="J6" s="98">
        <f t="shared" si="2"/>
        <v>0</v>
      </c>
      <c r="K6" s="98">
        <f t="shared" si="3"/>
        <v>0</v>
      </c>
      <c r="L6" s="98">
        <f t="shared" si="4"/>
        <v>0</v>
      </c>
      <c r="M6" s="99">
        <f t="shared" si="5"/>
        <v>0</v>
      </c>
      <c r="N6" s="99">
        <f t="shared" si="6"/>
        <v>0</v>
      </c>
      <c r="O6" s="99">
        <f t="shared" si="7"/>
        <v>0</v>
      </c>
      <c r="P6" s="102" t="str">
        <f>IF(D6="ja",DATEDIF(C6,'Antrag+Bericht'!$F$33,"y"),"")</f>
        <v/>
      </c>
      <c r="Q6" s="102" t="str">
        <f>IF(E6="ja",DATEDIF(C6,'Antrag+Bericht'!$F$33,"y"),"")</f>
        <v/>
      </c>
      <c r="R6" s="103">
        <f t="shared" si="8"/>
        <v>0</v>
      </c>
      <c r="S6" s="103">
        <f t="shared" si="9"/>
        <v>0</v>
      </c>
      <c r="T6" s="103">
        <f t="shared" si="10"/>
        <v>0</v>
      </c>
      <c r="U6" s="104">
        <f t="shared" si="11"/>
        <v>0</v>
      </c>
      <c r="V6" s="104">
        <f t="shared" si="12"/>
        <v>0</v>
      </c>
      <c r="W6" s="104">
        <f t="shared" si="13"/>
        <v>0</v>
      </c>
    </row>
    <row r="7" spans="1:23" x14ac:dyDescent="0.25">
      <c r="A7" s="32">
        <v>5</v>
      </c>
      <c r="B7" s="32">
        <f>'Teilnehmer+Prüfungen'!D11</f>
        <v>0</v>
      </c>
      <c r="C7" s="101" t="str">
        <f>IF(B7=0,"",'Teilnehmer+Prüfungen'!E11)</f>
        <v/>
      </c>
      <c r="D7" s="32">
        <f>'Teilnehmer+Prüfungen'!J11</f>
        <v>0</v>
      </c>
      <c r="E7" s="32">
        <f>'Teilnehmer+Prüfungen'!K11</f>
        <v>0</v>
      </c>
      <c r="F7" s="32">
        <f>'Teilnehmer+Prüfungen'!L11</f>
        <v>0</v>
      </c>
      <c r="G7" s="32">
        <f>'Teilnehmer+Prüfungen'!M11</f>
        <v>0</v>
      </c>
      <c r="H7" s="96">
        <f t="shared" si="0"/>
        <v>0</v>
      </c>
      <c r="I7" s="97" t="str">
        <f t="shared" si="1"/>
        <v xml:space="preserve">   </v>
      </c>
      <c r="J7" s="98">
        <f t="shared" si="2"/>
        <v>0</v>
      </c>
      <c r="K7" s="98">
        <f t="shared" si="3"/>
        <v>0</v>
      </c>
      <c r="L7" s="98">
        <f t="shared" si="4"/>
        <v>0</v>
      </c>
      <c r="M7" s="99">
        <f t="shared" si="5"/>
        <v>0</v>
      </c>
      <c r="N7" s="99">
        <f t="shared" si="6"/>
        <v>0</v>
      </c>
      <c r="O7" s="99">
        <f t="shared" si="7"/>
        <v>0</v>
      </c>
      <c r="P7" s="102" t="str">
        <f>IF(D7="ja",DATEDIF(C7,'Antrag+Bericht'!$F$33,"y"),"")</f>
        <v/>
      </c>
      <c r="Q7" s="102" t="str">
        <f>IF(E7="ja",DATEDIF(C7,'Antrag+Bericht'!$F$33,"y"),"")</f>
        <v/>
      </c>
      <c r="R7" s="103">
        <f t="shared" si="8"/>
        <v>0</v>
      </c>
      <c r="S7" s="103">
        <f t="shared" si="9"/>
        <v>0</v>
      </c>
      <c r="T7" s="103">
        <f t="shared" si="10"/>
        <v>0</v>
      </c>
      <c r="U7" s="104">
        <f t="shared" si="11"/>
        <v>0</v>
      </c>
      <c r="V7" s="104">
        <f t="shared" si="12"/>
        <v>0</v>
      </c>
      <c r="W7" s="104">
        <f t="shared" si="13"/>
        <v>0</v>
      </c>
    </row>
    <row r="8" spans="1:23" x14ac:dyDescent="0.25">
      <c r="A8" s="32">
        <v>6</v>
      </c>
      <c r="B8" s="32">
        <f>'Teilnehmer+Prüfungen'!D12</f>
        <v>0</v>
      </c>
      <c r="C8" s="101" t="str">
        <f>IF(B8=0,"",'Teilnehmer+Prüfungen'!E12)</f>
        <v/>
      </c>
      <c r="D8" s="32">
        <f>'Teilnehmer+Prüfungen'!J12</f>
        <v>0</v>
      </c>
      <c r="E8" s="32">
        <f>'Teilnehmer+Prüfungen'!K12</f>
        <v>0</v>
      </c>
      <c r="F8" s="32">
        <f>'Teilnehmer+Prüfungen'!L12</f>
        <v>0</v>
      </c>
      <c r="G8" s="32">
        <f>'Teilnehmer+Prüfungen'!M12</f>
        <v>0</v>
      </c>
      <c r="H8" s="96">
        <f t="shared" si="0"/>
        <v>0</v>
      </c>
      <c r="I8" s="97" t="str">
        <f t="shared" si="1"/>
        <v xml:space="preserve">   </v>
      </c>
      <c r="J8" s="98">
        <f t="shared" si="2"/>
        <v>0</v>
      </c>
      <c r="K8" s="98">
        <f t="shared" si="3"/>
        <v>0</v>
      </c>
      <c r="L8" s="98">
        <f t="shared" si="4"/>
        <v>0</v>
      </c>
      <c r="M8" s="99">
        <f t="shared" si="5"/>
        <v>0</v>
      </c>
      <c r="N8" s="99">
        <f t="shared" si="6"/>
        <v>0</v>
      </c>
      <c r="O8" s="99">
        <f t="shared" si="7"/>
        <v>0</v>
      </c>
      <c r="P8" s="102" t="str">
        <f>IF(D8="ja",DATEDIF(C8,'Antrag+Bericht'!$F$33,"y"),"")</f>
        <v/>
      </c>
      <c r="Q8" s="102" t="str">
        <f>IF(E8="ja",DATEDIF(C8,'Antrag+Bericht'!$F$33,"y"),"")</f>
        <v/>
      </c>
      <c r="R8" s="103">
        <f t="shared" si="8"/>
        <v>0</v>
      </c>
      <c r="S8" s="103">
        <f t="shared" si="9"/>
        <v>0</v>
      </c>
      <c r="T8" s="103">
        <f t="shared" si="10"/>
        <v>0</v>
      </c>
      <c r="U8" s="104">
        <f t="shared" si="11"/>
        <v>0</v>
      </c>
      <c r="V8" s="104">
        <f t="shared" si="12"/>
        <v>0</v>
      </c>
      <c r="W8" s="104">
        <f t="shared" si="13"/>
        <v>0</v>
      </c>
    </row>
    <row r="9" spans="1:23" x14ac:dyDescent="0.25">
      <c r="A9" s="32">
        <v>7</v>
      </c>
      <c r="B9" s="32">
        <f>'Teilnehmer+Prüfungen'!D13</f>
        <v>0</v>
      </c>
      <c r="C9" s="101" t="str">
        <f>IF(B9=0,"",'Teilnehmer+Prüfungen'!E13)</f>
        <v/>
      </c>
      <c r="D9" s="32">
        <f>'Teilnehmer+Prüfungen'!J13</f>
        <v>0</v>
      </c>
      <c r="E9" s="32">
        <f>'Teilnehmer+Prüfungen'!K13</f>
        <v>0</v>
      </c>
      <c r="F9" s="32">
        <f>'Teilnehmer+Prüfungen'!L13</f>
        <v>0</v>
      </c>
      <c r="G9" s="32">
        <f>'Teilnehmer+Prüfungen'!M13</f>
        <v>0</v>
      </c>
      <c r="H9" s="96">
        <f t="shared" si="0"/>
        <v>0</v>
      </c>
      <c r="I9" s="97" t="str">
        <f t="shared" si="1"/>
        <v xml:space="preserve">   </v>
      </c>
      <c r="J9" s="98">
        <f t="shared" si="2"/>
        <v>0</v>
      </c>
      <c r="K9" s="98">
        <f t="shared" si="3"/>
        <v>0</v>
      </c>
      <c r="L9" s="98">
        <f t="shared" si="4"/>
        <v>0</v>
      </c>
      <c r="M9" s="99">
        <f t="shared" si="5"/>
        <v>0</v>
      </c>
      <c r="N9" s="99">
        <f t="shared" si="6"/>
        <v>0</v>
      </c>
      <c r="O9" s="99">
        <f t="shared" si="7"/>
        <v>0</v>
      </c>
      <c r="P9" s="102" t="str">
        <f>IF(D9="ja",DATEDIF(C9,'Antrag+Bericht'!$F$33,"y"),"")</f>
        <v/>
      </c>
      <c r="Q9" s="102" t="str">
        <f>IF(E9="ja",DATEDIF(C9,'Antrag+Bericht'!$F$33,"y"),"")</f>
        <v/>
      </c>
      <c r="R9" s="103">
        <f t="shared" si="8"/>
        <v>0</v>
      </c>
      <c r="S9" s="103">
        <f t="shared" si="9"/>
        <v>0</v>
      </c>
      <c r="T9" s="103">
        <f t="shared" si="10"/>
        <v>0</v>
      </c>
      <c r="U9" s="104">
        <f t="shared" si="11"/>
        <v>0</v>
      </c>
      <c r="V9" s="104">
        <f t="shared" si="12"/>
        <v>0</v>
      </c>
      <c r="W9" s="104">
        <f t="shared" si="13"/>
        <v>0</v>
      </c>
    </row>
    <row r="10" spans="1:23" x14ac:dyDescent="0.25">
      <c r="A10" s="32">
        <v>8</v>
      </c>
      <c r="B10" s="32">
        <f>'Teilnehmer+Prüfungen'!D14</f>
        <v>0</v>
      </c>
      <c r="C10" s="101" t="str">
        <f>IF(B10=0,"",'Teilnehmer+Prüfungen'!E14)</f>
        <v/>
      </c>
      <c r="D10" s="32">
        <f>'Teilnehmer+Prüfungen'!J14</f>
        <v>0</v>
      </c>
      <c r="E10" s="32">
        <f>'Teilnehmer+Prüfungen'!K14</f>
        <v>0</v>
      </c>
      <c r="F10" s="32">
        <f>'Teilnehmer+Prüfungen'!L14</f>
        <v>0</v>
      </c>
      <c r="G10" s="32">
        <f>'Teilnehmer+Prüfungen'!M14</f>
        <v>0</v>
      </c>
      <c r="H10" s="96">
        <f t="shared" si="0"/>
        <v>0</v>
      </c>
      <c r="I10" s="97" t="str">
        <f t="shared" si="1"/>
        <v xml:space="preserve">   </v>
      </c>
      <c r="J10" s="98">
        <f t="shared" si="2"/>
        <v>0</v>
      </c>
      <c r="K10" s="98">
        <f t="shared" si="3"/>
        <v>0</v>
      </c>
      <c r="L10" s="98">
        <f t="shared" si="4"/>
        <v>0</v>
      </c>
      <c r="M10" s="99">
        <f t="shared" si="5"/>
        <v>0</v>
      </c>
      <c r="N10" s="99">
        <f t="shared" si="6"/>
        <v>0</v>
      </c>
      <c r="O10" s="99">
        <f t="shared" si="7"/>
        <v>0</v>
      </c>
      <c r="P10" s="102" t="str">
        <f>IF(D10="ja",DATEDIF(C10,'Antrag+Bericht'!$F$33,"y"),"")</f>
        <v/>
      </c>
      <c r="Q10" s="102" t="str">
        <f>IF(E10="ja",DATEDIF(C10,'Antrag+Bericht'!$F$33,"y"),"")</f>
        <v/>
      </c>
      <c r="R10" s="103">
        <f t="shared" si="8"/>
        <v>0</v>
      </c>
      <c r="S10" s="103">
        <f t="shared" si="9"/>
        <v>0</v>
      </c>
      <c r="T10" s="103">
        <f t="shared" si="10"/>
        <v>0</v>
      </c>
      <c r="U10" s="104">
        <f t="shared" si="11"/>
        <v>0</v>
      </c>
      <c r="V10" s="104">
        <f t="shared" si="12"/>
        <v>0</v>
      </c>
      <c r="W10" s="104">
        <f t="shared" si="13"/>
        <v>0</v>
      </c>
    </row>
    <row r="11" spans="1:23" x14ac:dyDescent="0.25">
      <c r="A11" s="32">
        <v>9</v>
      </c>
      <c r="B11" s="32">
        <f>'Teilnehmer+Prüfungen'!D15</f>
        <v>0</v>
      </c>
      <c r="C11" s="101" t="str">
        <f>IF(B11=0,"",'Teilnehmer+Prüfungen'!E15)</f>
        <v/>
      </c>
      <c r="D11" s="32">
        <f>'Teilnehmer+Prüfungen'!J15</f>
        <v>0</v>
      </c>
      <c r="E11" s="32">
        <f>'Teilnehmer+Prüfungen'!K15</f>
        <v>0</v>
      </c>
      <c r="F11" s="32">
        <f>'Teilnehmer+Prüfungen'!L15</f>
        <v>0</v>
      </c>
      <c r="G11" s="32">
        <f>'Teilnehmer+Prüfungen'!M15</f>
        <v>0</v>
      </c>
      <c r="H11" s="96">
        <f t="shared" si="0"/>
        <v>0</v>
      </c>
      <c r="I11" s="97" t="str">
        <f t="shared" si="1"/>
        <v xml:space="preserve">   </v>
      </c>
      <c r="J11" s="98">
        <f t="shared" si="2"/>
        <v>0</v>
      </c>
      <c r="K11" s="98">
        <f t="shared" si="3"/>
        <v>0</v>
      </c>
      <c r="L11" s="98">
        <f t="shared" si="4"/>
        <v>0</v>
      </c>
      <c r="M11" s="99">
        <f t="shared" si="5"/>
        <v>0</v>
      </c>
      <c r="N11" s="99">
        <f t="shared" si="6"/>
        <v>0</v>
      </c>
      <c r="O11" s="99">
        <f t="shared" si="7"/>
        <v>0</v>
      </c>
      <c r="P11" s="102" t="str">
        <f>IF(D11="ja",DATEDIF(C11,'Antrag+Bericht'!$F$33,"y"),"")</f>
        <v/>
      </c>
      <c r="Q11" s="102" t="str">
        <f>IF(E11="ja",DATEDIF(C11,'Antrag+Bericht'!$F$33,"y"),"")</f>
        <v/>
      </c>
      <c r="R11" s="103">
        <f t="shared" si="8"/>
        <v>0</v>
      </c>
      <c r="S11" s="103">
        <f t="shared" si="9"/>
        <v>0</v>
      </c>
      <c r="T11" s="103">
        <f t="shared" si="10"/>
        <v>0</v>
      </c>
      <c r="U11" s="104">
        <f t="shared" si="11"/>
        <v>0</v>
      </c>
      <c r="V11" s="104">
        <f t="shared" si="12"/>
        <v>0</v>
      </c>
      <c r="W11" s="104">
        <f t="shared" si="13"/>
        <v>0</v>
      </c>
    </row>
    <row r="12" spans="1:23" x14ac:dyDescent="0.25">
      <c r="A12" s="32">
        <v>10</v>
      </c>
      <c r="B12" s="32">
        <f>'Teilnehmer+Prüfungen'!D16</f>
        <v>0</v>
      </c>
      <c r="C12" s="101" t="str">
        <f>IF(B12=0,"",'Teilnehmer+Prüfungen'!E16)</f>
        <v/>
      </c>
      <c r="D12" s="32">
        <f>'Teilnehmer+Prüfungen'!J16</f>
        <v>0</v>
      </c>
      <c r="E12" s="32">
        <f>'Teilnehmer+Prüfungen'!K16</f>
        <v>0</v>
      </c>
      <c r="F12" s="32">
        <f>'Teilnehmer+Prüfungen'!L16</f>
        <v>0</v>
      </c>
      <c r="G12" s="32">
        <f>'Teilnehmer+Prüfungen'!M16</f>
        <v>0</v>
      </c>
      <c r="H12" s="96">
        <f t="shared" si="0"/>
        <v>0</v>
      </c>
      <c r="I12" s="97" t="str">
        <f t="shared" si="1"/>
        <v xml:space="preserve">   </v>
      </c>
      <c r="J12" s="98">
        <f t="shared" si="2"/>
        <v>0</v>
      </c>
      <c r="K12" s="98">
        <f t="shared" si="3"/>
        <v>0</v>
      </c>
      <c r="L12" s="98">
        <f t="shared" si="4"/>
        <v>0</v>
      </c>
      <c r="M12" s="99">
        <f t="shared" si="5"/>
        <v>0</v>
      </c>
      <c r="N12" s="99">
        <f t="shared" si="6"/>
        <v>0</v>
      </c>
      <c r="O12" s="99">
        <f t="shared" si="7"/>
        <v>0</v>
      </c>
      <c r="P12" s="102" t="str">
        <f>IF(D12="ja",DATEDIF(C12,'Antrag+Bericht'!$F$33,"y"),"")</f>
        <v/>
      </c>
      <c r="Q12" s="102" t="str">
        <f>IF(E12="ja",DATEDIF(C12,'Antrag+Bericht'!$F$33,"y"),"")</f>
        <v/>
      </c>
      <c r="R12" s="103">
        <f t="shared" si="8"/>
        <v>0</v>
      </c>
      <c r="S12" s="103">
        <f t="shared" si="9"/>
        <v>0</v>
      </c>
      <c r="T12" s="103">
        <f t="shared" si="10"/>
        <v>0</v>
      </c>
      <c r="U12" s="104">
        <f t="shared" si="11"/>
        <v>0</v>
      </c>
      <c r="V12" s="104">
        <f t="shared" si="12"/>
        <v>0</v>
      </c>
      <c r="W12" s="104">
        <f t="shared" si="13"/>
        <v>0</v>
      </c>
    </row>
    <row r="13" spans="1:23" x14ac:dyDescent="0.25">
      <c r="A13" s="32">
        <v>11</v>
      </c>
      <c r="B13" s="32">
        <f>'Teilnehmer+Prüfungen'!D17</f>
        <v>0</v>
      </c>
      <c r="C13" s="101" t="str">
        <f>IF(B13=0,"",'Teilnehmer+Prüfungen'!E17)</f>
        <v/>
      </c>
      <c r="D13" s="32">
        <f>'Teilnehmer+Prüfungen'!J17</f>
        <v>0</v>
      </c>
      <c r="E13" s="32">
        <f>'Teilnehmer+Prüfungen'!K17</f>
        <v>0</v>
      </c>
      <c r="F13" s="32">
        <f>'Teilnehmer+Prüfungen'!L17</f>
        <v>0</v>
      </c>
      <c r="G13" s="32">
        <f>'Teilnehmer+Prüfungen'!M17</f>
        <v>0</v>
      </c>
      <c r="H13" s="96">
        <f t="shared" si="0"/>
        <v>0</v>
      </c>
      <c r="I13" s="97" t="str">
        <f t="shared" si="1"/>
        <v xml:space="preserve">   </v>
      </c>
      <c r="J13" s="98">
        <f t="shared" si="2"/>
        <v>0</v>
      </c>
      <c r="K13" s="98">
        <f t="shared" si="3"/>
        <v>0</v>
      </c>
      <c r="L13" s="98">
        <f t="shared" si="4"/>
        <v>0</v>
      </c>
      <c r="M13" s="99">
        <f t="shared" si="5"/>
        <v>0</v>
      </c>
      <c r="N13" s="99">
        <f t="shared" si="6"/>
        <v>0</v>
      </c>
      <c r="O13" s="99">
        <f t="shared" si="7"/>
        <v>0</v>
      </c>
      <c r="P13" s="102" t="str">
        <f>IF(D13="ja",DATEDIF(C13,'Antrag+Bericht'!$F$33,"y"),"")</f>
        <v/>
      </c>
      <c r="Q13" s="102" t="str">
        <f>IF(E13="ja",DATEDIF(C13,'Antrag+Bericht'!$F$33,"y"),"")</f>
        <v/>
      </c>
      <c r="R13" s="103">
        <f t="shared" si="8"/>
        <v>0</v>
      </c>
      <c r="S13" s="103">
        <f t="shared" si="9"/>
        <v>0</v>
      </c>
      <c r="T13" s="103">
        <f t="shared" si="10"/>
        <v>0</v>
      </c>
      <c r="U13" s="104">
        <f t="shared" si="11"/>
        <v>0</v>
      </c>
      <c r="V13" s="104">
        <f t="shared" si="12"/>
        <v>0</v>
      </c>
      <c r="W13" s="104">
        <f t="shared" si="13"/>
        <v>0</v>
      </c>
    </row>
    <row r="14" spans="1:23" x14ac:dyDescent="0.25">
      <c r="A14" s="32">
        <v>12</v>
      </c>
      <c r="B14" s="32">
        <f>'Teilnehmer+Prüfungen'!D18</f>
        <v>0</v>
      </c>
      <c r="C14" s="101" t="str">
        <f>IF(B14=0,"",'Teilnehmer+Prüfungen'!E18)</f>
        <v/>
      </c>
      <c r="D14" s="32">
        <f>'Teilnehmer+Prüfungen'!J18</f>
        <v>0</v>
      </c>
      <c r="E14" s="32">
        <f>'Teilnehmer+Prüfungen'!K18</f>
        <v>0</v>
      </c>
      <c r="F14" s="32">
        <f>'Teilnehmer+Prüfungen'!L18</f>
        <v>0</v>
      </c>
      <c r="G14" s="32">
        <f>'Teilnehmer+Prüfungen'!M18</f>
        <v>0</v>
      </c>
      <c r="H14" s="96">
        <f t="shared" si="0"/>
        <v>0</v>
      </c>
      <c r="I14" s="97" t="str">
        <f t="shared" si="1"/>
        <v xml:space="preserve">   </v>
      </c>
      <c r="J14" s="98">
        <f t="shared" si="2"/>
        <v>0</v>
      </c>
      <c r="K14" s="98">
        <f t="shared" si="3"/>
        <v>0</v>
      </c>
      <c r="L14" s="98">
        <f t="shared" si="4"/>
        <v>0</v>
      </c>
      <c r="M14" s="99">
        <f t="shared" si="5"/>
        <v>0</v>
      </c>
      <c r="N14" s="99">
        <f t="shared" si="6"/>
        <v>0</v>
      </c>
      <c r="O14" s="99">
        <f t="shared" si="7"/>
        <v>0</v>
      </c>
      <c r="P14" s="102" t="str">
        <f>IF(D14="ja",DATEDIF(C14,'Antrag+Bericht'!$F$33,"y"),"")</f>
        <v/>
      </c>
      <c r="Q14" s="102" t="str">
        <f>IF(E14="ja",DATEDIF(C14,'Antrag+Bericht'!$F$33,"y"),"")</f>
        <v/>
      </c>
      <c r="R14" s="103">
        <f t="shared" si="8"/>
        <v>0</v>
      </c>
      <c r="S14" s="103">
        <f t="shared" si="9"/>
        <v>0</v>
      </c>
      <c r="T14" s="103">
        <f t="shared" si="10"/>
        <v>0</v>
      </c>
      <c r="U14" s="104">
        <f t="shared" si="11"/>
        <v>0</v>
      </c>
      <c r="V14" s="104">
        <f t="shared" si="12"/>
        <v>0</v>
      </c>
      <c r="W14" s="104">
        <f t="shared" si="13"/>
        <v>0</v>
      </c>
    </row>
    <row r="15" spans="1:23" x14ac:dyDescent="0.25">
      <c r="A15" s="32">
        <v>13</v>
      </c>
      <c r="B15" s="32">
        <f>'Teilnehmer+Prüfungen'!D19</f>
        <v>0</v>
      </c>
      <c r="C15" s="101" t="str">
        <f>IF(B15=0,"",'Teilnehmer+Prüfungen'!E19)</f>
        <v/>
      </c>
      <c r="D15" s="32">
        <f>'Teilnehmer+Prüfungen'!J19</f>
        <v>0</v>
      </c>
      <c r="E15" s="32">
        <f>'Teilnehmer+Prüfungen'!K19</f>
        <v>0</v>
      </c>
      <c r="F15" s="32">
        <f>'Teilnehmer+Prüfungen'!L19</f>
        <v>0</v>
      </c>
      <c r="G15" s="32">
        <f>'Teilnehmer+Prüfungen'!M19</f>
        <v>0</v>
      </c>
      <c r="H15" s="96">
        <f t="shared" si="0"/>
        <v>0</v>
      </c>
      <c r="I15" s="97" t="str">
        <f t="shared" si="1"/>
        <v xml:space="preserve">   </v>
      </c>
      <c r="J15" s="98">
        <f t="shared" si="2"/>
        <v>0</v>
      </c>
      <c r="K15" s="98">
        <f t="shared" si="3"/>
        <v>0</v>
      </c>
      <c r="L15" s="98">
        <f t="shared" si="4"/>
        <v>0</v>
      </c>
      <c r="M15" s="99">
        <f t="shared" si="5"/>
        <v>0</v>
      </c>
      <c r="N15" s="99">
        <f t="shared" si="6"/>
        <v>0</v>
      </c>
      <c r="O15" s="99">
        <f t="shared" si="7"/>
        <v>0</v>
      </c>
      <c r="P15" s="102" t="str">
        <f>IF(D15="ja",DATEDIF(C15,'Antrag+Bericht'!$F$33,"y"),"")</f>
        <v/>
      </c>
      <c r="Q15" s="102" t="str">
        <f>IF(E15="ja",DATEDIF(C15,'Antrag+Bericht'!$F$33,"y"),"")</f>
        <v/>
      </c>
      <c r="R15" s="103">
        <f t="shared" si="8"/>
        <v>0</v>
      </c>
      <c r="S15" s="103">
        <f t="shared" si="9"/>
        <v>0</v>
      </c>
      <c r="T15" s="103">
        <f t="shared" si="10"/>
        <v>0</v>
      </c>
      <c r="U15" s="104">
        <f t="shared" si="11"/>
        <v>0</v>
      </c>
      <c r="V15" s="104">
        <f t="shared" si="12"/>
        <v>0</v>
      </c>
      <c r="W15" s="104">
        <f t="shared" si="13"/>
        <v>0</v>
      </c>
    </row>
    <row r="16" spans="1:23" x14ac:dyDescent="0.25">
      <c r="A16" s="32">
        <v>14</v>
      </c>
      <c r="B16" s="32">
        <f>'Teilnehmer+Prüfungen'!D20</f>
        <v>0</v>
      </c>
      <c r="C16" s="101" t="str">
        <f>IF(B16=0,"",'Teilnehmer+Prüfungen'!E20)</f>
        <v/>
      </c>
      <c r="D16" s="32">
        <f>'Teilnehmer+Prüfungen'!J20</f>
        <v>0</v>
      </c>
      <c r="E16" s="32">
        <f>'Teilnehmer+Prüfungen'!K20</f>
        <v>0</v>
      </c>
      <c r="F16" s="32">
        <f>'Teilnehmer+Prüfungen'!L20</f>
        <v>0</v>
      </c>
      <c r="G16" s="32">
        <f>'Teilnehmer+Prüfungen'!M20</f>
        <v>0</v>
      </c>
      <c r="H16" s="96">
        <f t="shared" si="0"/>
        <v>0</v>
      </c>
      <c r="I16" s="97" t="str">
        <f t="shared" si="1"/>
        <v xml:space="preserve">   </v>
      </c>
      <c r="J16" s="98">
        <f t="shared" si="2"/>
        <v>0</v>
      </c>
      <c r="K16" s="98">
        <f t="shared" si="3"/>
        <v>0</v>
      </c>
      <c r="L16" s="98">
        <f t="shared" si="4"/>
        <v>0</v>
      </c>
      <c r="M16" s="99">
        <f t="shared" si="5"/>
        <v>0</v>
      </c>
      <c r="N16" s="99">
        <f t="shared" si="6"/>
        <v>0</v>
      </c>
      <c r="O16" s="99">
        <f t="shared" si="7"/>
        <v>0</v>
      </c>
      <c r="P16" s="102" t="str">
        <f>IF(D16="ja",DATEDIF(C16,'Antrag+Bericht'!$F$33,"y"),"")</f>
        <v/>
      </c>
      <c r="Q16" s="102" t="str">
        <f>IF(E16="ja",DATEDIF(C16,'Antrag+Bericht'!$F$33,"y"),"")</f>
        <v/>
      </c>
      <c r="R16" s="103">
        <f t="shared" si="8"/>
        <v>0</v>
      </c>
      <c r="S16" s="103">
        <f t="shared" si="9"/>
        <v>0</v>
      </c>
      <c r="T16" s="103">
        <f t="shared" si="10"/>
        <v>0</v>
      </c>
      <c r="U16" s="104">
        <f t="shared" si="11"/>
        <v>0</v>
      </c>
      <c r="V16" s="104">
        <f t="shared" si="12"/>
        <v>0</v>
      </c>
      <c r="W16" s="104">
        <f t="shared" si="13"/>
        <v>0</v>
      </c>
    </row>
    <row r="17" spans="1:23" x14ac:dyDescent="0.25">
      <c r="A17" s="32">
        <v>15</v>
      </c>
      <c r="B17" s="32">
        <f>'Teilnehmer+Prüfungen'!D21</f>
        <v>0</v>
      </c>
      <c r="C17" s="101" t="str">
        <f>IF(B17=0,"",'Teilnehmer+Prüfungen'!E21)</f>
        <v/>
      </c>
      <c r="D17" s="32">
        <f>'Teilnehmer+Prüfungen'!J21</f>
        <v>0</v>
      </c>
      <c r="E17" s="32">
        <f>'Teilnehmer+Prüfungen'!K21</f>
        <v>0</v>
      </c>
      <c r="F17" s="32">
        <f>'Teilnehmer+Prüfungen'!L21</f>
        <v>0</v>
      </c>
      <c r="G17" s="32">
        <f>'Teilnehmer+Prüfungen'!M21</f>
        <v>0</v>
      </c>
      <c r="H17" s="96">
        <f t="shared" si="0"/>
        <v>0</v>
      </c>
      <c r="I17" s="97" t="str">
        <f t="shared" si="1"/>
        <v xml:space="preserve">   </v>
      </c>
      <c r="J17" s="98">
        <f t="shared" si="2"/>
        <v>0</v>
      </c>
      <c r="K17" s="98">
        <f t="shared" si="3"/>
        <v>0</v>
      </c>
      <c r="L17" s="98">
        <f t="shared" si="4"/>
        <v>0</v>
      </c>
      <c r="M17" s="99">
        <f t="shared" si="5"/>
        <v>0</v>
      </c>
      <c r="N17" s="99">
        <f t="shared" si="6"/>
        <v>0</v>
      </c>
      <c r="O17" s="99">
        <f t="shared" si="7"/>
        <v>0</v>
      </c>
      <c r="P17" s="102" t="str">
        <f>IF(D17="ja",DATEDIF(C17,'Antrag+Bericht'!$F$33,"y"),"")</f>
        <v/>
      </c>
      <c r="Q17" s="102" t="str">
        <f>IF(E17="ja",DATEDIF(C17,'Antrag+Bericht'!$F$33,"y"),"")</f>
        <v/>
      </c>
      <c r="R17" s="103">
        <f t="shared" si="8"/>
        <v>0</v>
      </c>
      <c r="S17" s="103">
        <f t="shared" si="9"/>
        <v>0</v>
      </c>
      <c r="T17" s="103">
        <f t="shared" si="10"/>
        <v>0</v>
      </c>
      <c r="U17" s="104">
        <f t="shared" si="11"/>
        <v>0</v>
      </c>
      <c r="V17" s="104">
        <f t="shared" si="12"/>
        <v>0</v>
      </c>
      <c r="W17" s="104">
        <f t="shared" si="13"/>
        <v>0</v>
      </c>
    </row>
    <row r="18" spans="1:23" x14ac:dyDescent="0.25">
      <c r="A18" s="32">
        <v>16</v>
      </c>
      <c r="B18" s="32">
        <f>'Teilnehmer+Prüfungen'!D22</f>
        <v>0</v>
      </c>
      <c r="C18" s="101" t="str">
        <f>IF(B18=0,"",'Teilnehmer+Prüfungen'!E22)</f>
        <v/>
      </c>
      <c r="D18" s="32">
        <f>'Teilnehmer+Prüfungen'!J22</f>
        <v>0</v>
      </c>
      <c r="E18" s="32">
        <f>'Teilnehmer+Prüfungen'!K22</f>
        <v>0</v>
      </c>
      <c r="F18" s="32">
        <f>'Teilnehmer+Prüfungen'!L22</f>
        <v>0</v>
      </c>
      <c r="G18" s="32">
        <f>'Teilnehmer+Prüfungen'!M22</f>
        <v>0</v>
      </c>
      <c r="H18" s="96">
        <f t="shared" si="0"/>
        <v>0</v>
      </c>
      <c r="I18" s="97" t="str">
        <f t="shared" si="1"/>
        <v xml:space="preserve">   </v>
      </c>
      <c r="J18" s="98">
        <f t="shared" si="2"/>
        <v>0</v>
      </c>
      <c r="K18" s="98">
        <f t="shared" si="3"/>
        <v>0</v>
      </c>
      <c r="L18" s="98">
        <f t="shared" si="4"/>
        <v>0</v>
      </c>
      <c r="M18" s="99">
        <f t="shared" si="5"/>
        <v>0</v>
      </c>
      <c r="N18" s="99">
        <f t="shared" si="6"/>
        <v>0</v>
      </c>
      <c r="O18" s="99">
        <f t="shared" si="7"/>
        <v>0</v>
      </c>
      <c r="P18" s="102" t="str">
        <f>IF(D18="ja",DATEDIF(C18,'Antrag+Bericht'!$F$33,"y"),"")</f>
        <v/>
      </c>
      <c r="Q18" s="102" t="str">
        <f>IF(E18="ja",DATEDIF(C18,'Antrag+Bericht'!$F$33,"y"),"")</f>
        <v/>
      </c>
      <c r="R18" s="103">
        <f t="shared" si="8"/>
        <v>0</v>
      </c>
      <c r="S18" s="103">
        <f t="shared" si="9"/>
        <v>0</v>
      </c>
      <c r="T18" s="103">
        <f t="shared" si="10"/>
        <v>0</v>
      </c>
      <c r="U18" s="104">
        <f t="shared" si="11"/>
        <v>0</v>
      </c>
      <c r="V18" s="104">
        <f t="shared" si="12"/>
        <v>0</v>
      </c>
      <c r="W18" s="104">
        <f t="shared" si="13"/>
        <v>0</v>
      </c>
    </row>
    <row r="19" spans="1:23" x14ac:dyDescent="0.25">
      <c r="A19" s="32">
        <v>17</v>
      </c>
      <c r="B19" s="32">
        <f>'Teilnehmer+Prüfungen'!D23</f>
        <v>0</v>
      </c>
      <c r="C19" s="101" t="str">
        <f>IF(B19=0,"",'Teilnehmer+Prüfungen'!E23)</f>
        <v/>
      </c>
      <c r="D19" s="32">
        <f>'Teilnehmer+Prüfungen'!J23</f>
        <v>0</v>
      </c>
      <c r="E19" s="32">
        <f>'Teilnehmer+Prüfungen'!K23</f>
        <v>0</v>
      </c>
      <c r="F19" s="32">
        <f>'Teilnehmer+Prüfungen'!L23</f>
        <v>0</v>
      </c>
      <c r="G19" s="32">
        <f>'Teilnehmer+Prüfungen'!M23</f>
        <v>0</v>
      </c>
      <c r="H19" s="96">
        <f t="shared" si="0"/>
        <v>0</v>
      </c>
      <c r="I19" s="97" t="str">
        <f t="shared" si="1"/>
        <v xml:space="preserve">   </v>
      </c>
      <c r="J19" s="98">
        <f t="shared" si="2"/>
        <v>0</v>
      </c>
      <c r="K19" s="98">
        <f t="shared" si="3"/>
        <v>0</v>
      </c>
      <c r="L19" s="98">
        <f t="shared" si="4"/>
        <v>0</v>
      </c>
      <c r="M19" s="99">
        <f t="shared" si="5"/>
        <v>0</v>
      </c>
      <c r="N19" s="99">
        <f t="shared" si="6"/>
        <v>0</v>
      </c>
      <c r="O19" s="99">
        <f t="shared" si="7"/>
        <v>0</v>
      </c>
      <c r="P19" s="102" t="str">
        <f>IF(D19="ja",DATEDIF(C19,'Antrag+Bericht'!$F$33,"y"),"")</f>
        <v/>
      </c>
      <c r="Q19" s="102" t="str">
        <f>IF(E19="ja",DATEDIF(C19,'Antrag+Bericht'!$F$33,"y"),"")</f>
        <v/>
      </c>
      <c r="R19" s="103">
        <f t="shared" si="8"/>
        <v>0</v>
      </c>
      <c r="S19" s="103">
        <f t="shared" si="9"/>
        <v>0</v>
      </c>
      <c r="T19" s="103">
        <f t="shared" si="10"/>
        <v>0</v>
      </c>
      <c r="U19" s="104">
        <f t="shared" si="11"/>
        <v>0</v>
      </c>
      <c r="V19" s="104">
        <f t="shared" si="12"/>
        <v>0</v>
      </c>
      <c r="W19" s="104">
        <f t="shared" si="13"/>
        <v>0</v>
      </c>
    </row>
    <row r="20" spans="1:23" x14ac:dyDescent="0.25">
      <c r="A20" s="32">
        <v>18</v>
      </c>
      <c r="B20" s="32">
        <f>'Teilnehmer+Prüfungen'!D24</f>
        <v>0</v>
      </c>
      <c r="C20" s="101" t="str">
        <f>IF(B20=0,"",'Teilnehmer+Prüfungen'!E24)</f>
        <v/>
      </c>
      <c r="D20" s="32">
        <f>'Teilnehmer+Prüfungen'!J24</f>
        <v>0</v>
      </c>
      <c r="E20" s="32">
        <f>'Teilnehmer+Prüfungen'!K24</f>
        <v>0</v>
      </c>
      <c r="F20" s="32">
        <f>'Teilnehmer+Prüfungen'!L24</f>
        <v>0</v>
      </c>
      <c r="G20" s="32">
        <f>'Teilnehmer+Prüfungen'!M24</f>
        <v>0</v>
      </c>
      <c r="H20" s="96">
        <f t="shared" si="0"/>
        <v>0</v>
      </c>
      <c r="I20" s="97" t="str">
        <f t="shared" si="1"/>
        <v xml:space="preserve">   </v>
      </c>
      <c r="J20" s="98">
        <f t="shared" si="2"/>
        <v>0</v>
      </c>
      <c r="K20" s="98">
        <f t="shared" si="3"/>
        <v>0</v>
      </c>
      <c r="L20" s="98">
        <f t="shared" si="4"/>
        <v>0</v>
      </c>
      <c r="M20" s="99">
        <f t="shared" si="5"/>
        <v>0</v>
      </c>
      <c r="N20" s="99">
        <f t="shared" si="6"/>
        <v>0</v>
      </c>
      <c r="O20" s="99">
        <f t="shared" si="7"/>
        <v>0</v>
      </c>
      <c r="P20" s="102" t="str">
        <f>IF(D20="ja",DATEDIF(C20,'Antrag+Bericht'!$F$33,"y"),"")</f>
        <v/>
      </c>
      <c r="Q20" s="102" t="str">
        <f>IF(E20="ja",DATEDIF(C20,'Antrag+Bericht'!$F$33,"y"),"")</f>
        <v/>
      </c>
      <c r="R20" s="103">
        <f t="shared" si="8"/>
        <v>0</v>
      </c>
      <c r="S20" s="103">
        <f t="shared" si="9"/>
        <v>0</v>
      </c>
      <c r="T20" s="103">
        <f t="shared" si="10"/>
        <v>0</v>
      </c>
      <c r="U20" s="104">
        <f t="shared" si="11"/>
        <v>0</v>
      </c>
      <c r="V20" s="104">
        <f t="shared" si="12"/>
        <v>0</v>
      </c>
      <c r="W20" s="104">
        <f t="shared" si="13"/>
        <v>0</v>
      </c>
    </row>
    <row r="21" spans="1:23" x14ac:dyDescent="0.25">
      <c r="A21" s="32">
        <v>19</v>
      </c>
      <c r="B21" s="32">
        <f>'Teilnehmer+Prüfungen'!D25</f>
        <v>0</v>
      </c>
      <c r="C21" s="101" t="str">
        <f>IF(B21=0,"",'Teilnehmer+Prüfungen'!E25)</f>
        <v/>
      </c>
      <c r="D21" s="32">
        <f>'Teilnehmer+Prüfungen'!J25</f>
        <v>0</v>
      </c>
      <c r="E21" s="32">
        <f>'Teilnehmer+Prüfungen'!K25</f>
        <v>0</v>
      </c>
      <c r="F21" s="32">
        <f>'Teilnehmer+Prüfungen'!L25</f>
        <v>0</v>
      </c>
      <c r="G21" s="32">
        <f>'Teilnehmer+Prüfungen'!M25</f>
        <v>0</v>
      </c>
      <c r="H21" s="96">
        <f t="shared" si="0"/>
        <v>0</v>
      </c>
      <c r="I21" s="97" t="str">
        <f t="shared" si="1"/>
        <v xml:space="preserve">   </v>
      </c>
      <c r="J21" s="98">
        <f t="shared" si="2"/>
        <v>0</v>
      </c>
      <c r="K21" s="98">
        <f t="shared" si="3"/>
        <v>0</v>
      </c>
      <c r="L21" s="98">
        <f t="shared" si="4"/>
        <v>0</v>
      </c>
      <c r="M21" s="99">
        <f t="shared" si="5"/>
        <v>0</v>
      </c>
      <c r="N21" s="99">
        <f t="shared" si="6"/>
        <v>0</v>
      </c>
      <c r="O21" s="99">
        <f t="shared" si="7"/>
        <v>0</v>
      </c>
      <c r="P21" s="102" t="str">
        <f>IF(D21="ja",DATEDIF(C21,'Antrag+Bericht'!$F$33,"y"),"")</f>
        <v/>
      </c>
      <c r="Q21" s="102" t="str">
        <f>IF(E21="ja",DATEDIF(C21,'Antrag+Bericht'!$F$33,"y"),"")</f>
        <v/>
      </c>
      <c r="R21" s="103">
        <f t="shared" si="8"/>
        <v>0</v>
      </c>
      <c r="S21" s="103">
        <f t="shared" si="9"/>
        <v>0</v>
      </c>
      <c r="T21" s="103">
        <f t="shared" si="10"/>
        <v>0</v>
      </c>
      <c r="U21" s="104">
        <f t="shared" si="11"/>
        <v>0</v>
      </c>
      <c r="V21" s="104">
        <f t="shared" si="12"/>
        <v>0</v>
      </c>
      <c r="W21" s="104">
        <f t="shared" si="13"/>
        <v>0</v>
      </c>
    </row>
    <row r="22" spans="1:23" x14ac:dyDescent="0.25">
      <c r="A22" s="32">
        <v>20</v>
      </c>
      <c r="B22" s="32">
        <f>'Teilnehmer+Prüfungen'!D26</f>
        <v>0</v>
      </c>
      <c r="C22" s="101" t="str">
        <f>IF(B22=0,"",'Teilnehmer+Prüfungen'!E26)</f>
        <v/>
      </c>
      <c r="D22" s="32">
        <f>'Teilnehmer+Prüfungen'!J26</f>
        <v>0</v>
      </c>
      <c r="E22" s="32">
        <f>'Teilnehmer+Prüfungen'!K26</f>
        <v>0</v>
      </c>
      <c r="F22" s="32">
        <f>'Teilnehmer+Prüfungen'!L26</f>
        <v>0</v>
      </c>
      <c r="G22" s="32">
        <f>'Teilnehmer+Prüfungen'!M26</f>
        <v>0</v>
      </c>
      <c r="H22" s="96">
        <f t="shared" si="0"/>
        <v>0</v>
      </c>
      <c r="I22" s="97" t="str">
        <f t="shared" si="1"/>
        <v xml:space="preserve">   </v>
      </c>
      <c r="J22" s="98">
        <f t="shared" si="2"/>
        <v>0</v>
      </c>
      <c r="K22" s="98">
        <f t="shared" si="3"/>
        <v>0</v>
      </c>
      <c r="L22" s="98">
        <f t="shared" si="4"/>
        <v>0</v>
      </c>
      <c r="M22" s="99">
        <f t="shared" si="5"/>
        <v>0</v>
      </c>
      <c r="N22" s="99">
        <f t="shared" si="6"/>
        <v>0</v>
      </c>
      <c r="O22" s="99">
        <f t="shared" si="7"/>
        <v>0</v>
      </c>
      <c r="P22" s="102" t="str">
        <f>IF(D22="ja",DATEDIF(C22,'Antrag+Bericht'!$F$33,"y"),"")</f>
        <v/>
      </c>
      <c r="Q22" s="102" t="str">
        <f>IF(E22="ja",DATEDIF(C22,'Antrag+Bericht'!$F$33,"y"),"")</f>
        <v/>
      </c>
      <c r="R22" s="103">
        <f t="shared" si="8"/>
        <v>0</v>
      </c>
      <c r="S22" s="103">
        <f t="shared" si="9"/>
        <v>0</v>
      </c>
      <c r="T22" s="103">
        <f t="shared" si="10"/>
        <v>0</v>
      </c>
      <c r="U22" s="104">
        <f t="shared" si="11"/>
        <v>0</v>
      </c>
      <c r="V22" s="104">
        <f t="shared" si="12"/>
        <v>0</v>
      </c>
      <c r="W22" s="104">
        <f t="shared" si="13"/>
        <v>0</v>
      </c>
    </row>
    <row r="23" spans="1:23" x14ac:dyDescent="0.25">
      <c r="A23" s="32">
        <v>21</v>
      </c>
      <c r="B23" s="32">
        <f>'Teilnehmer+Prüfungen'!D27</f>
        <v>0</v>
      </c>
      <c r="C23" s="101" t="str">
        <f>IF(B23=0,"",'Teilnehmer+Prüfungen'!E27)</f>
        <v/>
      </c>
      <c r="D23" s="32">
        <f>'Teilnehmer+Prüfungen'!J27</f>
        <v>0</v>
      </c>
      <c r="E23" s="32">
        <f>'Teilnehmer+Prüfungen'!K27</f>
        <v>0</v>
      </c>
      <c r="F23" s="32">
        <f>'Teilnehmer+Prüfungen'!L27</f>
        <v>0</v>
      </c>
      <c r="G23" s="32">
        <f>'Teilnehmer+Prüfungen'!M27</f>
        <v>0</v>
      </c>
      <c r="H23" s="96">
        <f t="shared" si="0"/>
        <v>0</v>
      </c>
      <c r="I23" s="97" t="str">
        <f t="shared" si="1"/>
        <v xml:space="preserve">   </v>
      </c>
      <c r="J23" s="98">
        <f t="shared" si="2"/>
        <v>0</v>
      </c>
      <c r="K23" s="98">
        <f t="shared" si="3"/>
        <v>0</v>
      </c>
      <c r="L23" s="98">
        <f t="shared" si="4"/>
        <v>0</v>
      </c>
      <c r="M23" s="99">
        <f t="shared" si="5"/>
        <v>0</v>
      </c>
      <c r="N23" s="99">
        <f t="shared" si="6"/>
        <v>0</v>
      </c>
      <c r="O23" s="99">
        <f t="shared" si="7"/>
        <v>0</v>
      </c>
      <c r="P23" s="102" t="str">
        <f>IF(D23="ja",DATEDIF(C23,'Antrag+Bericht'!$F$33,"y"),"")</f>
        <v/>
      </c>
      <c r="Q23" s="102" t="str">
        <f>IF(E23="ja",DATEDIF(C23,'Antrag+Bericht'!$F$33,"y"),"")</f>
        <v/>
      </c>
      <c r="R23" s="103">
        <f t="shared" si="8"/>
        <v>0</v>
      </c>
      <c r="S23" s="103">
        <f t="shared" si="9"/>
        <v>0</v>
      </c>
      <c r="T23" s="103">
        <f t="shared" si="10"/>
        <v>0</v>
      </c>
      <c r="U23" s="104">
        <f t="shared" si="11"/>
        <v>0</v>
      </c>
      <c r="V23" s="104">
        <f t="shared" si="12"/>
        <v>0</v>
      </c>
      <c r="W23" s="104">
        <f t="shared" si="13"/>
        <v>0</v>
      </c>
    </row>
    <row r="24" spans="1:23" x14ac:dyDescent="0.25">
      <c r="A24" s="32">
        <v>22</v>
      </c>
      <c r="B24" s="32">
        <f>'Teilnehmer+Prüfungen'!D28</f>
        <v>0</v>
      </c>
      <c r="C24" s="101" t="str">
        <f>IF(B24=0,"",'Teilnehmer+Prüfungen'!E28)</f>
        <v/>
      </c>
      <c r="D24" s="32">
        <f>'Teilnehmer+Prüfungen'!J28</f>
        <v>0</v>
      </c>
      <c r="E24" s="32">
        <f>'Teilnehmer+Prüfungen'!K28</f>
        <v>0</v>
      </c>
      <c r="F24" s="32">
        <f>'Teilnehmer+Prüfungen'!L28</f>
        <v>0</v>
      </c>
      <c r="G24" s="32">
        <f>'Teilnehmer+Prüfungen'!M28</f>
        <v>0</v>
      </c>
      <c r="H24" s="96">
        <f t="shared" si="0"/>
        <v>0</v>
      </c>
      <c r="I24" s="97" t="str">
        <f t="shared" si="1"/>
        <v xml:space="preserve">   </v>
      </c>
      <c r="J24" s="98">
        <f t="shared" si="2"/>
        <v>0</v>
      </c>
      <c r="K24" s="98">
        <f t="shared" si="3"/>
        <v>0</v>
      </c>
      <c r="L24" s="98">
        <f t="shared" si="4"/>
        <v>0</v>
      </c>
      <c r="M24" s="99">
        <f t="shared" si="5"/>
        <v>0</v>
      </c>
      <c r="N24" s="99">
        <f t="shared" si="6"/>
        <v>0</v>
      </c>
      <c r="O24" s="99">
        <f t="shared" si="7"/>
        <v>0</v>
      </c>
      <c r="P24" s="102" t="str">
        <f>IF(D24="ja",DATEDIF(C24,'Antrag+Bericht'!$F$33,"y"),"")</f>
        <v/>
      </c>
      <c r="Q24" s="102" t="str">
        <f>IF(E24="ja",DATEDIF(C24,'Antrag+Bericht'!$F$33,"y"),"")</f>
        <v/>
      </c>
      <c r="R24" s="103">
        <f t="shared" si="8"/>
        <v>0</v>
      </c>
      <c r="S24" s="103">
        <f t="shared" si="9"/>
        <v>0</v>
      </c>
      <c r="T24" s="103">
        <f t="shared" si="10"/>
        <v>0</v>
      </c>
      <c r="U24" s="104">
        <f t="shared" si="11"/>
        <v>0</v>
      </c>
      <c r="V24" s="104">
        <f t="shared" si="12"/>
        <v>0</v>
      </c>
      <c r="W24" s="104">
        <f t="shared" si="13"/>
        <v>0</v>
      </c>
    </row>
    <row r="25" spans="1:23" x14ac:dyDescent="0.25">
      <c r="A25" s="32">
        <v>23</v>
      </c>
      <c r="B25" s="32">
        <f>'Teilnehmer+Prüfungen'!D29</f>
        <v>0</v>
      </c>
      <c r="C25" s="101" t="str">
        <f>IF(B25=0,"",'Teilnehmer+Prüfungen'!E29)</f>
        <v/>
      </c>
      <c r="D25" s="32">
        <f>'Teilnehmer+Prüfungen'!J29</f>
        <v>0</v>
      </c>
      <c r="E25" s="32">
        <f>'Teilnehmer+Prüfungen'!K29</f>
        <v>0</v>
      </c>
      <c r="F25" s="32">
        <f>'Teilnehmer+Prüfungen'!L29</f>
        <v>0</v>
      </c>
      <c r="G25" s="32">
        <f>'Teilnehmer+Prüfungen'!M29</f>
        <v>0</v>
      </c>
      <c r="H25" s="96">
        <f t="shared" si="0"/>
        <v>0</v>
      </c>
      <c r="I25" s="97" t="str">
        <f t="shared" si="1"/>
        <v xml:space="preserve">   </v>
      </c>
      <c r="J25" s="98">
        <f t="shared" si="2"/>
        <v>0</v>
      </c>
      <c r="K25" s="98">
        <f t="shared" si="3"/>
        <v>0</v>
      </c>
      <c r="L25" s="98">
        <f t="shared" si="4"/>
        <v>0</v>
      </c>
      <c r="M25" s="99">
        <f t="shared" si="5"/>
        <v>0</v>
      </c>
      <c r="N25" s="99">
        <f t="shared" si="6"/>
        <v>0</v>
      </c>
      <c r="O25" s="99">
        <f t="shared" si="7"/>
        <v>0</v>
      </c>
      <c r="P25" s="102" t="str">
        <f>IF(D25="ja",DATEDIF(C25,'Antrag+Bericht'!$F$33,"y"),"")</f>
        <v/>
      </c>
      <c r="Q25" s="102" t="str">
        <f>IF(E25="ja",DATEDIF(C25,'Antrag+Bericht'!$F$33,"y"),"")</f>
        <v/>
      </c>
      <c r="R25" s="103">
        <f t="shared" si="8"/>
        <v>0</v>
      </c>
      <c r="S25" s="103">
        <f t="shared" si="9"/>
        <v>0</v>
      </c>
      <c r="T25" s="103">
        <f t="shared" si="10"/>
        <v>0</v>
      </c>
      <c r="U25" s="104">
        <f t="shared" si="11"/>
        <v>0</v>
      </c>
      <c r="V25" s="104">
        <f t="shared" si="12"/>
        <v>0</v>
      </c>
      <c r="W25" s="104">
        <f t="shared" si="13"/>
        <v>0</v>
      </c>
    </row>
    <row r="26" spans="1:23" x14ac:dyDescent="0.25">
      <c r="A26" s="32">
        <v>24</v>
      </c>
      <c r="B26" s="32">
        <f>'Teilnehmer+Prüfungen'!D30</f>
        <v>0</v>
      </c>
      <c r="C26" s="101" t="str">
        <f>IF(B26=0,"",'Teilnehmer+Prüfungen'!E30)</f>
        <v/>
      </c>
      <c r="D26" s="32">
        <f>'Teilnehmer+Prüfungen'!J30</f>
        <v>0</v>
      </c>
      <c r="E26" s="32">
        <f>'Teilnehmer+Prüfungen'!K30</f>
        <v>0</v>
      </c>
      <c r="F26" s="32">
        <f>'Teilnehmer+Prüfungen'!L30</f>
        <v>0</v>
      </c>
      <c r="G26" s="32">
        <f>'Teilnehmer+Prüfungen'!M30</f>
        <v>0</v>
      </c>
      <c r="H26" s="96">
        <f t="shared" si="0"/>
        <v>0</v>
      </c>
      <c r="I26" s="97" t="str">
        <f t="shared" si="1"/>
        <v xml:space="preserve">   </v>
      </c>
      <c r="J26" s="98">
        <f t="shared" si="2"/>
        <v>0</v>
      </c>
      <c r="K26" s="98">
        <f t="shared" si="3"/>
        <v>0</v>
      </c>
      <c r="L26" s="98">
        <f t="shared" si="4"/>
        <v>0</v>
      </c>
      <c r="M26" s="99">
        <f t="shared" si="5"/>
        <v>0</v>
      </c>
      <c r="N26" s="99">
        <f t="shared" si="6"/>
        <v>0</v>
      </c>
      <c r="O26" s="99">
        <f t="shared" si="7"/>
        <v>0</v>
      </c>
      <c r="P26" s="102" t="str">
        <f>IF(D26="ja",DATEDIF(C26,'Antrag+Bericht'!$F$33,"y"),"")</f>
        <v/>
      </c>
      <c r="Q26" s="102" t="str">
        <f>IF(E26="ja",DATEDIF(C26,'Antrag+Bericht'!$F$33,"y"),"")</f>
        <v/>
      </c>
      <c r="R26" s="103">
        <f t="shared" si="8"/>
        <v>0</v>
      </c>
      <c r="S26" s="103">
        <f t="shared" si="9"/>
        <v>0</v>
      </c>
      <c r="T26" s="103">
        <f t="shared" si="10"/>
        <v>0</v>
      </c>
      <c r="U26" s="104">
        <f t="shared" si="11"/>
        <v>0</v>
      </c>
      <c r="V26" s="104">
        <f t="shared" si="12"/>
        <v>0</v>
      </c>
      <c r="W26" s="104">
        <f t="shared" si="13"/>
        <v>0</v>
      </c>
    </row>
    <row r="27" spans="1:23" x14ac:dyDescent="0.25">
      <c r="A27" s="32">
        <v>25</v>
      </c>
      <c r="B27" s="32">
        <f>'Teilnehmer+Prüfungen'!D31</f>
        <v>0</v>
      </c>
      <c r="C27" s="101" t="str">
        <f>IF(B27=0,"",'Teilnehmer+Prüfungen'!E31)</f>
        <v/>
      </c>
      <c r="D27" s="32">
        <f>'Teilnehmer+Prüfungen'!J31</f>
        <v>0</v>
      </c>
      <c r="E27" s="32">
        <f>'Teilnehmer+Prüfungen'!K31</f>
        <v>0</v>
      </c>
      <c r="F27" s="32">
        <f>'Teilnehmer+Prüfungen'!L31</f>
        <v>0</v>
      </c>
      <c r="G27" s="32">
        <f>'Teilnehmer+Prüfungen'!M31</f>
        <v>0</v>
      </c>
      <c r="H27" s="96">
        <f t="shared" si="0"/>
        <v>0</v>
      </c>
      <c r="I27" s="97" t="str">
        <f t="shared" si="1"/>
        <v xml:space="preserve">   </v>
      </c>
      <c r="J27" s="98">
        <f t="shared" si="2"/>
        <v>0</v>
      </c>
      <c r="K27" s="98">
        <f t="shared" si="3"/>
        <v>0</v>
      </c>
      <c r="L27" s="98">
        <f t="shared" si="4"/>
        <v>0</v>
      </c>
      <c r="M27" s="99">
        <f t="shared" si="5"/>
        <v>0</v>
      </c>
      <c r="N27" s="99">
        <f t="shared" si="6"/>
        <v>0</v>
      </c>
      <c r="O27" s="99">
        <f t="shared" si="7"/>
        <v>0</v>
      </c>
      <c r="P27" s="102" t="str">
        <f>IF(D27="ja",DATEDIF(C27,'Antrag+Bericht'!$F$33,"y"),"")</f>
        <v/>
      </c>
      <c r="Q27" s="102" t="str">
        <f>IF(E27="ja",DATEDIF(C27,'Antrag+Bericht'!$F$33,"y"),"")</f>
        <v/>
      </c>
      <c r="R27" s="103">
        <f t="shared" si="8"/>
        <v>0</v>
      </c>
      <c r="S27" s="103">
        <f t="shared" si="9"/>
        <v>0</v>
      </c>
      <c r="T27" s="103">
        <f t="shared" si="10"/>
        <v>0</v>
      </c>
      <c r="U27" s="104">
        <f t="shared" si="11"/>
        <v>0</v>
      </c>
      <c r="V27" s="104">
        <f t="shared" si="12"/>
        <v>0</v>
      </c>
      <c r="W27" s="104">
        <f t="shared" si="13"/>
        <v>0</v>
      </c>
    </row>
    <row r="28" spans="1:23" x14ac:dyDescent="0.25">
      <c r="A28" s="32">
        <v>26</v>
      </c>
      <c r="B28" s="32">
        <f>'Teilnehmer+Prüfungen'!D32</f>
        <v>0</v>
      </c>
      <c r="C28" s="101" t="str">
        <f>IF(B28=0,"",'Teilnehmer+Prüfungen'!E32)</f>
        <v/>
      </c>
      <c r="D28" s="32">
        <f>'Teilnehmer+Prüfungen'!J32</f>
        <v>0</v>
      </c>
      <c r="E28" s="32">
        <f>'Teilnehmer+Prüfungen'!K32</f>
        <v>0</v>
      </c>
      <c r="F28" s="32">
        <f>'Teilnehmer+Prüfungen'!L32</f>
        <v>0</v>
      </c>
      <c r="G28" s="32">
        <f>'Teilnehmer+Prüfungen'!M32</f>
        <v>0</v>
      </c>
      <c r="H28" s="96">
        <f t="shared" si="0"/>
        <v>0</v>
      </c>
      <c r="I28" s="97" t="str">
        <f t="shared" si="1"/>
        <v xml:space="preserve">   </v>
      </c>
      <c r="J28" s="98">
        <f t="shared" si="2"/>
        <v>0</v>
      </c>
      <c r="K28" s="98">
        <f t="shared" si="3"/>
        <v>0</v>
      </c>
      <c r="L28" s="98">
        <f t="shared" si="4"/>
        <v>0</v>
      </c>
      <c r="M28" s="99">
        <f t="shared" si="5"/>
        <v>0</v>
      </c>
      <c r="N28" s="99">
        <f t="shared" si="6"/>
        <v>0</v>
      </c>
      <c r="O28" s="99">
        <f t="shared" si="7"/>
        <v>0</v>
      </c>
      <c r="P28" s="102" t="str">
        <f>IF(D28="ja",DATEDIF(C28,'Antrag+Bericht'!$F$33,"y"),"")</f>
        <v/>
      </c>
      <c r="Q28" s="102" t="str">
        <f>IF(E28="ja",DATEDIF(C28,'Antrag+Bericht'!$F$33,"y"),"")</f>
        <v/>
      </c>
      <c r="R28" s="103">
        <f t="shared" si="8"/>
        <v>0</v>
      </c>
      <c r="S28" s="103">
        <f t="shared" si="9"/>
        <v>0</v>
      </c>
      <c r="T28" s="103">
        <f t="shared" si="10"/>
        <v>0</v>
      </c>
      <c r="U28" s="104">
        <f t="shared" si="11"/>
        <v>0</v>
      </c>
      <c r="V28" s="104">
        <f t="shared" si="12"/>
        <v>0</v>
      </c>
      <c r="W28" s="104">
        <f t="shared" si="13"/>
        <v>0</v>
      </c>
    </row>
    <row r="29" spans="1:23" x14ac:dyDescent="0.25">
      <c r="A29" s="32">
        <v>27</v>
      </c>
      <c r="B29" s="32">
        <f>'Teilnehmer+Prüfungen'!D33</f>
        <v>0</v>
      </c>
      <c r="C29" s="101" t="str">
        <f>IF(B29=0,"",'Teilnehmer+Prüfungen'!E33)</f>
        <v/>
      </c>
      <c r="D29" s="32">
        <f>'Teilnehmer+Prüfungen'!J33</f>
        <v>0</v>
      </c>
      <c r="E29" s="32">
        <f>'Teilnehmer+Prüfungen'!K33</f>
        <v>0</v>
      </c>
      <c r="F29" s="32">
        <f>'Teilnehmer+Prüfungen'!L33</f>
        <v>0</v>
      </c>
      <c r="G29" s="32">
        <f>'Teilnehmer+Prüfungen'!M33</f>
        <v>0</v>
      </c>
      <c r="H29" s="96">
        <f t="shared" si="0"/>
        <v>0</v>
      </c>
      <c r="I29" s="97" t="str">
        <f t="shared" si="1"/>
        <v xml:space="preserve">   </v>
      </c>
      <c r="J29" s="98">
        <f t="shared" si="2"/>
        <v>0</v>
      </c>
      <c r="K29" s="98">
        <f t="shared" si="3"/>
        <v>0</v>
      </c>
      <c r="L29" s="98">
        <f t="shared" si="4"/>
        <v>0</v>
      </c>
      <c r="M29" s="99">
        <f t="shared" si="5"/>
        <v>0</v>
      </c>
      <c r="N29" s="99">
        <f t="shared" si="6"/>
        <v>0</v>
      </c>
      <c r="O29" s="99">
        <f t="shared" si="7"/>
        <v>0</v>
      </c>
      <c r="P29" s="102" t="str">
        <f>IF(D29="ja",DATEDIF(C29,'Antrag+Bericht'!$F$33,"y"),"")</f>
        <v/>
      </c>
      <c r="Q29" s="102" t="str">
        <f>IF(E29="ja",DATEDIF(C29,'Antrag+Bericht'!$F$33,"y"),"")</f>
        <v/>
      </c>
      <c r="R29" s="103">
        <f t="shared" si="8"/>
        <v>0</v>
      </c>
      <c r="S29" s="103">
        <f t="shared" si="9"/>
        <v>0</v>
      </c>
      <c r="T29" s="103">
        <f t="shared" si="10"/>
        <v>0</v>
      </c>
      <c r="U29" s="104">
        <f t="shared" si="11"/>
        <v>0</v>
      </c>
      <c r="V29" s="104">
        <f t="shared" si="12"/>
        <v>0</v>
      </c>
      <c r="W29" s="104">
        <f t="shared" si="13"/>
        <v>0</v>
      </c>
    </row>
    <row r="30" spans="1:23" x14ac:dyDescent="0.25">
      <c r="A30" s="32">
        <v>28</v>
      </c>
      <c r="B30" s="32">
        <f>'Teilnehmer+Prüfungen'!D34</f>
        <v>0</v>
      </c>
      <c r="C30" s="101" t="str">
        <f>IF(B30=0,"",'Teilnehmer+Prüfungen'!E34)</f>
        <v/>
      </c>
      <c r="D30" s="32">
        <f>'Teilnehmer+Prüfungen'!J34</f>
        <v>0</v>
      </c>
      <c r="E30" s="32">
        <f>'Teilnehmer+Prüfungen'!K34</f>
        <v>0</v>
      </c>
      <c r="F30" s="32">
        <f>'Teilnehmer+Prüfungen'!L34</f>
        <v>0</v>
      </c>
      <c r="G30" s="32">
        <f>'Teilnehmer+Prüfungen'!M34</f>
        <v>0</v>
      </c>
      <c r="H30" s="96">
        <f t="shared" si="0"/>
        <v>0</v>
      </c>
      <c r="I30" s="97" t="str">
        <f t="shared" si="1"/>
        <v xml:space="preserve">   </v>
      </c>
      <c r="J30" s="98">
        <f t="shared" si="2"/>
        <v>0</v>
      </c>
      <c r="K30" s="98">
        <f t="shared" si="3"/>
        <v>0</v>
      </c>
      <c r="L30" s="98">
        <f t="shared" si="4"/>
        <v>0</v>
      </c>
      <c r="M30" s="99">
        <f t="shared" si="5"/>
        <v>0</v>
      </c>
      <c r="N30" s="99">
        <f t="shared" si="6"/>
        <v>0</v>
      </c>
      <c r="O30" s="99">
        <f t="shared" si="7"/>
        <v>0</v>
      </c>
      <c r="P30" s="102" t="str">
        <f>IF(D30="ja",DATEDIF(C30,'Antrag+Bericht'!$F$33,"y"),"")</f>
        <v/>
      </c>
      <c r="Q30" s="102" t="str">
        <f>IF(E30="ja",DATEDIF(C30,'Antrag+Bericht'!$F$33,"y"),"")</f>
        <v/>
      </c>
      <c r="R30" s="103">
        <f t="shared" si="8"/>
        <v>0</v>
      </c>
      <c r="S30" s="103">
        <f t="shared" si="9"/>
        <v>0</v>
      </c>
      <c r="T30" s="103">
        <f t="shared" si="10"/>
        <v>0</v>
      </c>
      <c r="U30" s="104">
        <f t="shared" si="11"/>
        <v>0</v>
      </c>
      <c r="V30" s="104">
        <f t="shared" si="12"/>
        <v>0</v>
      </c>
      <c r="W30" s="104">
        <f t="shared" si="13"/>
        <v>0</v>
      </c>
    </row>
    <row r="31" spans="1:23" x14ac:dyDescent="0.25">
      <c r="A31" s="32">
        <v>29</v>
      </c>
      <c r="B31" s="32">
        <f>'Teilnehmer+Prüfungen'!D35</f>
        <v>0</v>
      </c>
      <c r="C31" s="101" t="str">
        <f>IF(B31=0,"",'Teilnehmer+Prüfungen'!E35)</f>
        <v/>
      </c>
      <c r="D31" s="32">
        <f>'Teilnehmer+Prüfungen'!J35</f>
        <v>0</v>
      </c>
      <c r="E31" s="32">
        <f>'Teilnehmer+Prüfungen'!K35</f>
        <v>0</v>
      </c>
      <c r="F31" s="32">
        <f>'Teilnehmer+Prüfungen'!L35</f>
        <v>0</v>
      </c>
      <c r="G31" s="32">
        <f>'Teilnehmer+Prüfungen'!M35</f>
        <v>0</v>
      </c>
      <c r="H31" s="96">
        <f t="shared" si="0"/>
        <v>0</v>
      </c>
      <c r="I31" s="97" t="str">
        <f t="shared" si="1"/>
        <v xml:space="preserve">   </v>
      </c>
      <c r="J31" s="98">
        <f t="shared" si="2"/>
        <v>0</v>
      </c>
      <c r="K31" s="98">
        <f t="shared" si="3"/>
        <v>0</v>
      </c>
      <c r="L31" s="98">
        <f t="shared" si="4"/>
        <v>0</v>
      </c>
      <c r="M31" s="99">
        <f t="shared" si="5"/>
        <v>0</v>
      </c>
      <c r="N31" s="99">
        <f t="shared" si="6"/>
        <v>0</v>
      </c>
      <c r="O31" s="99">
        <f t="shared" si="7"/>
        <v>0</v>
      </c>
      <c r="P31" s="102" t="str">
        <f>IF(D31="ja",DATEDIF(C31,'Antrag+Bericht'!$F$33,"y"),"")</f>
        <v/>
      </c>
      <c r="Q31" s="102" t="str">
        <f>IF(E31="ja",DATEDIF(C31,'Antrag+Bericht'!$F$33,"y"),"")</f>
        <v/>
      </c>
      <c r="R31" s="103">
        <f t="shared" si="8"/>
        <v>0</v>
      </c>
      <c r="S31" s="103">
        <f t="shared" si="9"/>
        <v>0</v>
      </c>
      <c r="T31" s="103">
        <f t="shared" si="10"/>
        <v>0</v>
      </c>
      <c r="U31" s="104">
        <f t="shared" si="11"/>
        <v>0</v>
      </c>
      <c r="V31" s="104">
        <f t="shared" si="12"/>
        <v>0</v>
      </c>
      <c r="W31" s="104">
        <f t="shared" si="13"/>
        <v>0</v>
      </c>
    </row>
    <row r="32" spans="1:23" x14ac:dyDescent="0.25">
      <c r="A32" s="32">
        <v>30</v>
      </c>
      <c r="B32" s="32">
        <f>'Teilnehmer+Prüfungen'!D36</f>
        <v>0</v>
      </c>
      <c r="C32" s="101" t="str">
        <f>IF(B32=0,"",'Teilnehmer+Prüfungen'!E36)</f>
        <v/>
      </c>
      <c r="D32" s="32">
        <f>'Teilnehmer+Prüfungen'!J36</f>
        <v>0</v>
      </c>
      <c r="E32" s="32">
        <f>'Teilnehmer+Prüfungen'!K36</f>
        <v>0</v>
      </c>
      <c r="F32" s="32">
        <f>'Teilnehmer+Prüfungen'!L36</f>
        <v>0</v>
      </c>
      <c r="G32" s="32">
        <f>'Teilnehmer+Prüfungen'!M36</f>
        <v>0</v>
      </c>
      <c r="H32" s="96">
        <f t="shared" si="0"/>
        <v>0</v>
      </c>
      <c r="I32" s="97" t="str">
        <f t="shared" si="1"/>
        <v xml:space="preserve">   </v>
      </c>
      <c r="J32" s="98">
        <f t="shared" si="2"/>
        <v>0</v>
      </c>
      <c r="K32" s="98">
        <f t="shared" si="3"/>
        <v>0</v>
      </c>
      <c r="L32" s="98">
        <f t="shared" si="4"/>
        <v>0</v>
      </c>
      <c r="M32" s="99">
        <f t="shared" si="5"/>
        <v>0</v>
      </c>
      <c r="N32" s="99">
        <f t="shared" si="6"/>
        <v>0</v>
      </c>
      <c r="O32" s="99">
        <f t="shared" si="7"/>
        <v>0</v>
      </c>
      <c r="P32" s="102" t="str">
        <f>IF(D32="ja",DATEDIF(C32,'Antrag+Bericht'!$F$33,"y"),"")</f>
        <v/>
      </c>
      <c r="Q32" s="102" t="str">
        <f>IF(E32="ja",DATEDIF(C32,'Antrag+Bericht'!$F$33,"y"),"")</f>
        <v/>
      </c>
      <c r="R32" s="103">
        <f t="shared" si="8"/>
        <v>0</v>
      </c>
      <c r="S32" s="103">
        <f t="shared" si="9"/>
        <v>0</v>
      </c>
      <c r="T32" s="103">
        <f t="shared" si="10"/>
        <v>0</v>
      </c>
      <c r="U32" s="104">
        <f t="shared" si="11"/>
        <v>0</v>
      </c>
      <c r="V32" s="104">
        <f t="shared" si="12"/>
        <v>0</v>
      </c>
      <c r="W32" s="104">
        <f t="shared" si="13"/>
        <v>0</v>
      </c>
    </row>
    <row r="33" spans="1:23" x14ac:dyDescent="0.25">
      <c r="A33" s="32">
        <v>31</v>
      </c>
      <c r="B33" s="32">
        <f>'Teilnehmer+Prüfungen'!D37</f>
        <v>0</v>
      </c>
      <c r="C33" s="101" t="str">
        <f>IF(B33=0,"",'Teilnehmer+Prüfungen'!E37)</f>
        <v/>
      </c>
      <c r="D33" s="32">
        <f>'Teilnehmer+Prüfungen'!J37</f>
        <v>0</v>
      </c>
      <c r="E33" s="32">
        <f>'Teilnehmer+Prüfungen'!K37</f>
        <v>0</v>
      </c>
      <c r="F33" s="32">
        <f>'Teilnehmer+Prüfungen'!L37</f>
        <v>0</v>
      </c>
      <c r="G33" s="32">
        <f>'Teilnehmer+Prüfungen'!M37</f>
        <v>0</v>
      </c>
      <c r="H33" s="96">
        <f t="shared" si="0"/>
        <v>0</v>
      </c>
      <c r="I33" s="97" t="str">
        <f t="shared" si="1"/>
        <v xml:space="preserve">   </v>
      </c>
      <c r="J33" s="98">
        <f t="shared" si="2"/>
        <v>0</v>
      </c>
      <c r="K33" s="98">
        <f t="shared" si="3"/>
        <v>0</v>
      </c>
      <c r="L33" s="98">
        <f t="shared" si="4"/>
        <v>0</v>
      </c>
      <c r="M33" s="99">
        <f t="shared" si="5"/>
        <v>0</v>
      </c>
      <c r="N33" s="99">
        <f t="shared" si="6"/>
        <v>0</v>
      </c>
      <c r="O33" s="99">
        <f t="shared" si="7"/>
        <v>0</v>
      </c>
      <c r="P33" s="102" t="str">
        <f>IF(D33="ja",DATEDIF(C33,'Antrag+Bericht'!$F$33,"y"),"")</f>
        <v/>
      </c>
      <c r="Q33" s="102" t="str">
        <f>IF(E33="ja",DATEDIF(C33,'Antrag+Bericht'!$F$33,"y"),"")</f>
        <v/>
      </c>
      <c r="R33" s="103">
        <f t="shared" si="8"/>
        <v>0</v>
      </c>
      <c r="S33" s="103">
        <f t="shared" si="9"/>
        <v>0</v>
      </c>
      <c r="T33" s="103">
        <f t="shared" si="10"/>
        <v>0</v>
      </c>
      <c r="U33" s="104">
        <f t="shared" si="11"/>
        <v>0</v>
      </c>
      <c r="V33" s="104">
        <f t="shared" si="12"/>
        <v>0</v>
      </c>
      <c r="W33" s="104">
        <f t="shared" si="13"/>
        <v>0</v>
      </c>
    </row>
    <row r="34" spans="1:23" x14ac:dyDescent="0.25">
      <c r="A34" s="32">
        <v>32</v>
      </c>
      <c r="B34" s="32">
        <f>'Teilnehmer+Prüfungen'!D38</f>
        <v>0</v>
      </c>
      <c r="C34" s="101" t="str">
        <f>IF(B34=0,"",'Teilnehmer+Prüfungen'!E38)</f>
        <v/>
      </c>
      <c r="D34" s="32">
        <f>'Teilnehmer+Prüfungen'!J38</f>
        <v>0</v>
      </c>
      <c r="E34" s="32">
        <f>'Teilnehmer+Prüfungen'!K38</f>
        <v>0</v>
      </c>
      <c r="F34" s="32">
        <f>'Teilnehmer+Prüfungen'!L38</f>
        <v>0</v>
      </c>
      <c r="G34" s="32">
        <f>'Teilnehmer+Prüfungen'!M38</f>
        <v>0</v>
      </c>
      <c r="H34" s="96">
        <f t="shared" si="0"/>
        <v>0</v>
      </c>
      <c r="I34" s="97" t="str">
        <f t="shared" si="1"/>
        <v xml:space="preserve">   </v>
      </c>
      <c r="J34" s="98">
        <f t="shared" si="2"/>
        <v>0</v>
      </c>
      <c r="K34" s="98">
        <f t="shared" si="3"/>
        <v>0</v>
      </c>
      <c r="L34" s="98">
        <f t="shared" si="4"/>
        <v>0</v>
      </c>
      <c r="M34" s="99">
        <f t="shared" si="5"/>
        <v>0</v>
      </c>
      <c r="N34" s="99">
        <f t="shared" si="6"/>
        <v>0</v>
      </c>
      <c r="O34" s="99">
        <f t="shared" si="7"/>
        <v>0</v>
      </c>
      <c r="P34" s="102" t="str">
        <f>IF(D34="ja",DATEDIF(C34,'Antrag+Bericht'!$F$33,"y"),"")</f>
        <v/>
      </c>
      <c r="Q34" s="102" t="str">
        <f>IF(E34="ja",DATEDIF(C34,'Antrag+Bericht'!$F$33,"y"),"")</f>
        <v/>
      </c>
      <c r="R34" s="103">
        <f t="shared" si="8"/>
        <v>0</v>
      </c>
      <c r="S34" s="103">
        <f t="shared" si="9"/>
        <v>0</v>
      </c>
      <c r="T34" s="103">
        <f t="shared" si="10"/>
        <v>0</v>
      </c>
      <c r="U34" s="104">
        <f t="shared" si="11"/>
        <v>0</v>
      </c>
      <c r="V34" s="104">
        <f t="shared" si="12"/>
        <v>0</v>
      </c>
      <c r="W34" s="104">
        <f t="shared" si="13"/>
        <v>0</v>
      </c>
    </row>
    <row r="35" spans="1:23" x14ac:dyDescent="0.25">
      <c r="A35" s="32">
        <v>33</v>
      </c>
      <c r="B35" s="32">
        <f>'Teilnehmer+Prüfungen'!D39</f>
        <v>0</v>
      </c>
      <c r="C35" s="101" t="str">
        <f>IF(B35=0,"",'Teilnehmer+Prüfungen'!E39)</f>
        <v/>
      </c>
      <c r="D35" s="32">
        <f>'Teilnehmer+Prüfungen'!J39</f>
        <v>0</v>
      </c>
      <c r="E35" s="32">
        <f>'Teilnehmer+Prüfungen'!K39</f>
        <v>0</v>
      </c>
      <c r="F35" s="32">
        <f>'Teilnehmer+Prüfungen'!L39</f>
        <v>0</v>
      </c>
      <c r="G35" s="32">
        <f>'Teilnehmer+Prüfungen'!M39</f>
        <v>0</v>
      </c>
      <c r="H35" s="96">
        <f t="shared" ref="H35:H66" si="14">IF((F35&gt;=24)*AND(G35&gt;=36),F35+G35,0)</f>
        <v>0</v>
      </c>
      <c r="I35" s="97" t="str">
        <f t="shared" ref="I35:I66" si="15">IF((E35="nein"),"   ",IF(E35=0,"   ",IF(H35=0,"nicht bestanden",IF(H35&gt;=90.5,"mit sehr gutem Erfolg",IF(H35&gt;=75.5,"mit gutem Erfolg",IF(H35&gt;=60,"mit Erfolg","nicht bestanden"))))))</f>
        <v xml:space="preserve">   </v>
      </c>
      <c r="J35" s="98">
        <f t="shared" ref="J35:J66" si="16">IF((D35="ja")*AND(B35="m"),1,0)</f>
        <v>0</v>
      </c>
      <c r="K35" s="98">
        <f t="shared" ref="K35:K66" si="17">IF((D35="ja")*AND(B35="w"),1,0)</f>
        <v>0</v>
      </c>
      <c r="L35" s="98">
        <f t="shared" ref="L35:L66" si="18">IF((D35="ja")*AND(B35="d"),1,0)</f>
        <v>0</v>
      </c>
      <c r="M35" s="99">
        <f t="shared" ref="M35:M66" si="19">IF((E35="ja")*AND(B35="m"),1,0)</f>
        <v>0</v>
      </c>
      <c r="N35" s="99">
        <f t="shared" ref="N35:N66" si="20">IF((E35="ja")*AND(B35="w"),1,0)</f>
        <v>0</v>
      </c>
      <c r="O35" s="99">
        <f t="shared" ref="O35:O66" si="21">IF((E35="ja")*AND(B35="d"),1,0)</f>
        <v>0</v>
      </c>
      <c r="P35" s="102" t="str">
        <f>IF(D35="ja",DATEDIF(C35,'Antrag+Bericht'!$F$33,"y"),"")</f>
        <v/>
      </c>
      <c r="Q35" s="102" t="str">
        <f>IF(E35="ja",DATEDIF(C35,'Antrag+Bericht'!$F$33,"y"),"")</f>
        <v/>
      </c>
      <c r="R35" s="103">
        <f t="shared" ref="R35:R66" si="22">IF(I35="mit sehr gutem Erfolg",1,0)</f>
        <v>0</v>
      </c>
      <c r="S35" s="103">
        <f t="shared" ref="S35:S66" si="23">IF(I35="mit gutem Erfolg",1,0)</f>
        <v>0</v>
      </c>
      <c r="T35" s="103">
        <f t="shared" ref="T35:T66" si="24">IF(I35="mit Erfolg",1,0)</f>
        <v>0</v>
      </c>
      <c r="U35" s="104">
        <f t="shared" ref="U35:U66" si="25">IF(E35="nein",0,IF(H35=0,0,F35))</f>
        <v>0</v>
      </c>
      <c r="V35" s="104">
        <f t="shared" ref="V35:V66" si="26">IF(E35="nein",0,IF(H35=0,0,G35))</f>
        <v>0</v>
      </c>
      <c r="W35" s="104">
        <f t="shared" ref="W35:W66" si="27">IF(E35="nein",0,IF(H35=0,0,H35))</f>
        <v>0</v>
      </c>
    </row>
    <row r="36" spans="1:23" x14ac:dyDescent="0.25">
      <c r="A36" s="32">
        <v>34</v>
      </c>
      <c r="B36" s="32">
        <f>'Teilnehmer+Prüfungen'!D40</f>
        <v>0</v>
      </c>
      <c r="C36" s="101" t="str">
        <f>IF(B36=0,"",'Teilnehmer+Prüfungen'!E40)</f>
        <v/>
      </c>
      <c r="D36" s="32">
        <f>'Teilnehmer+Prüfungen'!J40</f>
        <v>0</v>
      </c>
      <c r="E36" s="32">
        <f>'Teilnehmer+Prüfungen'!K40</f>
        <v>0</v>
      </c>
      <c r="F36" s="32">
        <f>'Teilnehmer+Prüfungen'!L40</f>
        <v>0</v>
      </c>
      <c r="G36" s="32">
        <f>'Teilnehmer+Prüfungen'!M40</f>
        <v>0</v>
      </c>
      <c r="H36" s="96">
        <f t="shared" si="14"/>
        <v>0</v>
      </c>
      <c r="I36" s="97" t="str">
        <f t="shared" si="15"/>
        <v xml:space="preserve">   </v>
      </c>
      <c r="J36" s="98">
        <f t="shared" si="16"/>
        <v>0</v>
      </c>
      <c r="K36" s="98">
        <f t="shared" si="17"/>
        <v>0</v>
      </c>
      <c r="L36" s="98">
        <f t="shared" si="18"/>
        <v>0</v>
      </c>
      <c r="M36" s="99">
        <f t="shared" si="19"/>
        <v>0</v>
      </c>
      <c r="N36" s="99">
        <f t="shared" si="20"/>
        <v>0</v>
      </c>
      <c r="O36" s="99">
        <f t="shared" si="21"/>
        <v>0</v>
      </c>
      <c r="P36" s="102" t="str">
        <f>IF(D36="ja",DATEDIF(C36,'Antrag+Bericht'!$F$33,"y"),"")</f>
        <v/>
      </c>
      <c r="Q36" s="102" t="str">
        <f>IF(E36="ja",DATEDIF(C36,'Antrag+Bericht'!$F$33,"y"),"")</f>
        <v/>
      </c>
      <c r="R36" s="103">
        <f t="shared" si="22"/>
        <v>0</v>
      </c>
      <c r="S36" s="103">
        <f t="shared" si="23"/>
        <v>0</v>
      </c>
      <c r="T36" s="103">
        <f t="shared" si="24"/>
        <v>0</v>
      </c>
      <c r="U36" s="104">
        <f t="shared" si="25"/>
        <v>0</v>
      </c>
      <c r="V36" s="104">
        <f t="shared" si="26"/>
        <v>0</v>
      </c>
      <c r="W36" s="104">
        <f t="shared" si="27"/>
        <v>0</v>
      </c>
    </row>
    <row r="37" spans="1:23" x14ac:dyDescent="0.25">
      <c r="A37" s="32">
        <v>35</v>
      </c>
      <c r="B37" s="32">
        <f>'Teilnehmer+Prüfungen'!D41</f>
        <v>0</v>
      </c>
      <c r="C37" s="101" t="str">
        <f>IF(B37=0,"",'Teilnehmer+Prüfungen'!E41)</f>
        <v/>
      </c>
      <c r="D37" s="32">
        <f>'Teilnehmer+Prüfungen'!J41</f>
        <v>0</v>
      </c>
      <c r="E37" s="32">
        <f>'Teilnehmer+Prüfungen'!K41</f>
        <v>0</v>
      </c>
      <c r="F37" s="32">
        <f>'Teilnehmer+Prüfungen'!L41</f>
        <v>0</v>
      </c>
      <c r="G37" s="32">
        <f>'Teilnehmer+Prüfungen'!M41</f>
        <v>0</v>
      </c>
      <c r="H37" s="96">
        <f t="shared" si="14"/>
        <v>0</v>
      </c>
      <c r="I37" s="97" t="str">
        <f t="shared" si="15"/>
        <v xml:space="preserve">   </v>
      </c>
      <c r="J37" s="98">
        <f t="shared" si="16"/>
        <v>0</v>
      </c>
      <c r="K37" s="98">
        <f t="shared" si="17"/>
        <v>0</v>
      </c>
      <c r="L37" s="98">
        <f t="shared" si="18"/>
        <v>0</v>
      </c>
      <c r="M37" s="99">
        <f t="shared" si="19"/>
        <v>0</v>
      </c>
      <c r="N37" s="99">
        <f t="shared" si="20"/>
        <v>0</v>
      </c>
      <c r="O37" s="99">
        <f t="shared" si="21"/>
        <v>0</v>
      </c>
      <c r="P37" s="102" t="str">
        <f>IF(D37="ja",DATEDIF(C37,'Antrag+Bericht'!$F$33,"y"),"")</f>
        <v/>
      </c>
      <c r="Q37" s="102" t="str">
        <f>IF(E37="ja",DATEDIF(C37,'Antrag+Bericht'!$F$33,"y"),"")</f>
        <v/>
      </c>
      <c r="R37" s="103">
        <f t="shared" si="22"/>
        <v>0</v>
      </c>
      <c r="S37" s="103">
        <f t="shared" si="23"/>
        <v>0</v>
      </c>
      <c r="T37" s="103">
        <f t="shared" si="24"/>
        <v>0</v>
      </c>
      <c r="U37" s="104">
        <f t="shared" si="25"/>
        <v>0</v>
      </c>
      <c r="V37" s="104">
        <f t="shared" si="26"/>
        <v>0</v>
      </c>
      <c r="W37" s="104">
        <f t="shared" si="27"/>
        <v>0</v>
      </c>
    </row>
    <row r="38" spans="1:23" x14ac:dyDescent="0.25">
      <c r="A38" s="32">
        <v>36</v>
      </c>
      <c r="B38" s="32">
        <f>'Teilnehmer+Prüfungen'!D42</f>
        <v>0</v>
      </c>
      <c r="C38" s="101" t="str">
        <f>IF(B38=0,"",'Teilnehmer+Prüfungen'!E42)</f>
        <v/>
      </c>
      <c r="D38" s="32">
        <f>'Teilnehmer+Prüfungen'!J42</f>
        <v>0</v>
      </c>
      <c r="E38" s="32">
        <f>'Teilnehmer+Prüfungen'!K42</f>
        <v>0</v>
      </c>
      <c r="F38" s="32">
        <f>'Teilnehmer+Prüfungen'!L42</f>
        <v>0</v>
      </c>
      <c r="G38" s="32">
        <f>'Teilnehmer+Prüfungen'!M42</f>
        <v>0</v>
      </c>
      <c r="H38" s="96">
        <f t="shared" si="14"/>
        <v>0</v>
      </c>
      <c r="I38" s="97" t="str">
        <f t="shared" si="15"/>
        <v xml:space="preserve">   </v>
      </c>
      <c r="J38" s="98">
        <f t="shared" si="16"/>
        <v>0</v>
      </c>
      <c r="K38" s="98">
        <f t="shared" si="17"/>
        <v>0</v>
      </c>
      <c r="L38" s="98">
        <f t="shared" si="18"/>
        <v>0</v>
      </c>
      <c r="M38" s="99">
        <f t="shared" si="19"/>
        <v>0</v>
      </c>
      <c r="N38" s="99">
        <f t="shared" si="20"/>
        <v>0</v>
      </c>
      <c r="O38" s="99">
        <f t="shared" si="21"/>
        <v>0</v>
      </c>
      <c r="P38" s="102" t="str">
        <f>IF(D38="ja",DATEDIF(C38,'Antrag+Bericht'!$F$33,"y"),"")</f>
        <v/>
      </c>
      <c r="Q38" s="102" t="str">
        <f>IF(E38="ja",DATEDIF(C38,'Antrag+Bericht'!$F$33,"y"),"")</f>
        <v/>
      </c>
      <c r="R38" s="103">
        <f t="shared" si="22"/>
        <v>0</v>
      </c>
      <c r="S38" s="103">
        <f t="shared" si="23"/>
        <v>0</v>
      </c>
      <c r="T38" s="103">
        <f t="shared" si="24"/>
        <v>0</v>
      </c>
      <c r="U38" s="104">
        <f t="shared" si="25"/>
        <v>0</v>
      </c>
      <c r="V38" s="104">
        <f t="shared" si="26"/>
        <v>0</v>
      </c>
      <c r="W38" s="104">
        <f t="shared" si="27"/>
        <v>0</v>
      </c>
    </row>
    <row r="39" spans="1:23" x14ac:dyDescent="0.25">
      <c r="A39" s="32">
        <v>37</v>
      </c>
      <c r="B39" s="32">
        <f>'Teilnehmer+Prüfungen'!D43</f>
        <v>0</v>
      </c>
      <c r="C39" s="101" t="str">
        <f>IF(B39=0,"",'Teilnehmer+Prüfungen'!E43)</f>
        <v/>
      </c>
      <c r="D39" s="32">
        <f>'Teilnehmer+Prüfungen'!J43</f>
        <v>0</v>
      </c>
      <c r="E39" s="32">
        <f>'Teilnehmer+Prüfungen'!K43</f>
        <v>0</v>
      </c>
      <c r="F39" s="32">
        <f>'Teilnehmer+Prüfungen'!L43</f>
        <v>0</v>
      </c>
      <c r="G39" s="32">
        <f>'Teilnehmer+Prüfungen'!M43</f>
        <v>0</v>
      </c>
      <c r="H39" s="96">
        <f t="shared" si="14"/>
        <v>0</v>
      </c>
      <c r="I39" s="97" t="str">
        <f t="shared" si="15"/>
        <v xml:space="preserve">   </v>
      </c>
      <c r="J39" s="98">
        <f t="shared" si="16"/>
        <v>0</v>
      </c>
      <c r="K39" s="98">
        <f t="shared" si="17"/>
        <v>0</v>
      </c>
      <c r="L39" s="98">
        <f t="shared" si="18"/>
        <v>0</v>
      </c>
      <c r="M39" s="99">
        <f t="shared" si="19"/>
        <v>0</v>
      </c>
      <c r="N39" s="99">
        <f t="shared" si="20"/>
        <v>0</v>
      </c>
      <c r="O39" s="99">
        <f t="shared" si="21"/>
        <v>0</v>
      </c>
      <c r="P39" s="102" t="str">
        <f>IF(D39="ja",DATEDIF(C39,'Antrag+Bericht'!$F$33,"y"),"")</f>
        <v/>
      </c>
      <c r="Q39" s="102" t="str">
        <f>IF(E39="ja",DATEDIF(C39,'Antrag+Bericht'!$F$33,"y"),"")</f>
        <v/>
      </c>
      <c r="R39" s="103">
        <f t="shared" si="22"/>
        <v>0</v>
      </c>
      <c r="S39" s="103">
        <f t="shared" si="23"/>
        <v>0</v>
      </c>
      <c r="T39" s="103">
        <f t="shared" si="24"/>
        <v>0</v>
      </c>
      <c r="U39" s="104">
        <f t="shared" si="25"/>
        <v>0</v>
      </c>
      <c r="V39" s="104">
        <f t="shared" si="26"/>
        <v>0</v>
      </c>
      <c r="W39" s="104">
        <f t="shared" si="27"/>
        <v>0</v>
      </c>
    </row>
    <row r="40" spans="1:23" x14ac:dyDescent="0.25">
      <c r="A40" s="32">
        <v>38</v>
      </c>
      <c r="B40" s="32">
        <f>'Teilnehmer+Prüfungen'!D44</f>
        <v>0</v>
      </c>
      <c r="C40" s="101" t="str">
        <f>IF(B40=0,"",'Teilnehmer+Prüfungen'!E44)</f>
        <v/>
      </c>
      <c r="D40" s="32">
        <f>'Teilnehmer+Prüfungen'!J44</f>
        <v>0</v>
      </c>
      <c r="E40" s="32">
        <f>'Teilnehmer+Prüfungen'!K44</f>
        <v>0</v>
      </c>
      <c r="F40" s="32">
        <f>'Teilnehmer+Prüfungen'!L44</f>
        <v>0</v>
      </c>
      <c r="G40" s="32">
        <f>'Teilnehmer+Prüfungen'!M44</f>
        <v>0</v>
      </c>
      <c r="H40" s="96">
        <f t="shared" si="14"/>
        <v>0</v>
      </c>
      <c r="I40" s="97" t="str">
        <f t="shared" si="15"/>
        <v xml:space="preserve">   </v>
      </c>
      <c r="J40" s="98">
        <f t="shared" si="16"/>
        <v>0</v>
      </c>
      <c r="K40" s="98">
        <f t="shared" si="17"/>
        <v>0</v>
      </c>
      <c r="L40" s="98">
        <f t="shared" si="18"/>
        <v>0</v>
      </c>
      <c r="M40" s="99">
        <f t="shared" si="19"/>
        <v>0</v>
      </c>
      <c r="N40" s="99">
        <f t="shared" si="20"/>
        <v>0</v>
      </c>
      <c r="O40" s="99">
        <f t="shared" si="21"/>
        <v>0</v>
      </c>
      <c r="P40" s="102" t="str">
        <f>IF(D40="ja",DATEDIF(C40,'Antrag+Bericht'!$F$33,"y"),"")</f>
        <v/>
      </c>
      <c r="Q40" s="102" t="str">
        <f>IF(E40="ja",DATEDIF(C40,'Antrag+Bericht'!$F$33,"y"),"")</f>
        <v/>
      </c>
      <c r="R40" s="103">
        <f t="shared" si="22"/>
        <v>0</v>
      </c>
      <c r="S40" s="103">
        <f t="shared" si="23"/>
        <v>0</v>
      </c>
      <c r="T40" s="103">
        <f t="shared" si="24"/>
        <v>0</v>
      </c>
      <c r="U40" s="104">
        <f t="shared" si="25"/>
        <v>0</v>
      </c>
      <c r="V40" s="104">
        <f t="shared" si="26"/>
        <v>0</v>
      </c>
      <c r="W40" s="104">
        <f t="shared" si="27"/>
        <v>0</v>
      </c>
    </row>
    <row r="41" spans="1:23" x14ac:dyDescent="0.25">
      <c r="A41" s="32">
        <v>39</v>
      </c>
      <c r="B41" s="32">
        <f>'Teilnehmer+Prüfungen'!D45</f>
        <v>0</v>
      </c>
      <c r="C41" s="101" t="str">
        <f>IF(B41=0,"",'Teilnehmer+Prüfungen'!E45)</f>
        <v/>
      </c>
      <c r="D41" s="32">
        <f>'Teilnehmer+Prüfungen'!J45</f>
        <v>0</v>
      </c>
      <c r="E41" s="32">
        <f>'Teilnehmer+Prüfungen'!K45</f>
        <v>0</v>
      </c>
      <c r="F41" s="32">
        <f>'Teilnehmer+Prüfungen'!L45</f>
        <v>0</v>
      </c>
      <c r="G41" s="32">
        <f>'Teilnehmer+Prüfungen'!M45</f>
        <v>0</v>
      </c>
      <c r="H41" s="96">
        <f t="shared" si="14"/>
        <v>0</v>
      </c>
      <c r="I41" s="97" t="str">
        <f t="shared" si="15"/>
        <v xml:space="preserve">   </v>
      </c>
      <c r="J41" s="98">
        <f t="shared" si="16"/>
        <v>0</v>
      </c>
      <c r="K41" s="98">
        <f t="shared" si="17"/>
        <v>0</v>
      </c>
      <c r="L41" s="98">
        <f t="shared" si="18"/>
        <v>0</v>
      </c>
      <c r="M41" s="99">
        <f t="shared" si="19"/>
        <v>0</v>
      </c>
      <c r="N41" s="99">
        <f t="shared" si="20"/>
        <v>0</v>
      </c>
      <c r="O41" s="99">
        <f t="shared" si="21"/>
        <v>0</v>
      </c>
      <c r="P41" s="102" t="str">
        <f>IF(D41="ja",DATEDIF(C41,'Antrag+Bericht'!$F$33,"y"),"")</f>
        <v/>
      </c>
      <c r="Q41" s="102" t="str">
        <f>IF(E41="ja",DATEDIF(C41,'Antrag+Bericht'!$F$33,"y"),"")</f>
        <v/>
      </c>
      <c r="R41" s="103">
        <f t="shared" si="22"/>
        <v>0</v>
      </c>
      <c r="S41" s="103">
        <f t="shared" si="23"/>
        <v>0</v>
      </c>
      <c r="T41" s="103">
        <f t="shared" si="24"/>
        <v>0</v>
      </c>
      <c r="U41" s="104">
        <f t="shared" si="25"/>
        <v>0</v>
      </c>
      <c r="V41" s="104">
        <f t="shared" si="26"/>
        <v>0</v>
      </c>
      <c r="W41" s="104">
        <f t="shared" si="27"/>
        <v>0</v>
      </c>
    </row>
    <row r="42" spans="1:23" x14ac:dyDescent="0.25">
      <c r="A42" s="32">
        <v>40</v>
      </c>
      <c r="B42" s="32">
        <f>'Teilnehmer+Prüfungen'!D46</f>
        <v>0</v>
      </c>
      <c r="C42" s="101" t="str">
        <f>IF(B42=0,"",'Teilnehmer+Prüfungen'!E46)</f>
        <v/>
      </c>
      <c r="D42" s="32">
        <f>'Teilnehmer+Prüfungen'!J46</f>
        <v>0</v>
      </c>
      <c r="E42" s="32">
        <f>'Teilnehmer+Prüfungen'!K46</f>
        <v>0</v>
      </c>
      <c r="F42" s="32">
        <f>'Teilnehmer+Prüfungen'!L46</f>
        <v>0</v>
      </c>
      <c r="G42" s="32">
        <f>'Teilnehmer+Prüfungen'!M46</f>
        <v>0</v>
      </c>
      <c r="H42" s="96">
        <f t="shared" si="14"/>
        <v>0</v>
      </c>
      <c r="I42" s="97" t="str">
        <f t="shared" si="15"/>
        <v xml:space="preserve">   </v>
      </c>
      <c r="J42" s="98">
        <f t="shared" si="16"/>
        <v>0</v>
      </c>
      <c r="K42" s="98">
        <f t="shared" si="17"/>
        <v>0</v>
      </c>
      <c r="L42" s="98">
        <f t="shared" si="18"/>
        <v>0</v>
      </c>
      <c r="M42" s="99">
        <f t="shared" si="19"/>
        <v>0</v>
      </c>
      <c r="N42" s="99">
        <f t="shared" si="20"/>
        <v>0</v>
      </c>
      <c r="O42" s="99">
        <f t="shared" si="21"/>
        <v>0</v>
      </c>
      <c r="P42" s="102" t="str">
        <f>IF(D42="ja",DATEDIF(C42,'Antrag+Bericht'!$F$33,"y"),"")</f>
        <v/>
      </c>
      <c r="Q42" s="102" t="str">
        <f>IF(E42="ja",DATEDIF(C42,'Antrag+Bericht'!$F$33,"y"),"")</f>
        <v/>
      </c>
      <c r="R42" s="103">
        <f t="shared" si="22"/>
        <v>0</v>
      </c>
      <c r="S42" s="103">
        <f t="shared" si="23"/>
        <v>0</v>
      </c>
      <c r="T42" s="103">
        <f t="shared" si="24"/>
        <v>0</v>
      </c>
      <c r="U42" s="104">
        <f t="shared" si="25"/>
        <v>0</v>
      </c>
      <c r="V42" s="104">
        <f t="shared" si="26"/>
        <v>0</v>
      </c>
      <c r="W42" s="104">
        <f t="shared" si="27"/>
        <v>0</v>
      </c>
    </row>
    <row r="43" spans="1:23" x14ac:dyDescent="0.25">
      <c r="A43" s="32">
        <v>41</v>
      </c>
      <c r="B43" s="32">
        <f>'Teilnehmer+Prüfungen'!D47</f>
        <v>0</v>
      </c>
      <c r="C43" s="101" t="str">
        <f>IF(B43=0,"",'Teilnehmer+Prüfungen'!E47)</f>
        <v/>
      </c>
      <c r="D43" s="32">
        <f>'Teilnehmer+Prüfungen'!J47</f>
        <v>0</v>
      </c>
      <c r="E43" s="32">
        <f>'Teilnehmer+Prüfungen'!K47</f>
        <v>0</v>
      </c>
      <c r="F43" s="32">
        <f>'Teilnehmer+Prüfungen'!L47</f>
        <v>0</v>
      </c>
      <c r="G43" s="32">
        <f>'Teilnehmer+Prüfungen'!M47</f>
        <v>0</v>
      </c>
      <c r="H43" s="96">
        <f t="shared" si="14"/>
        <v>0</v>
      </c>
      <c r="I43" s="97" t="str">
        <f t="shared" si="15"/>
        <v xml:space="preserve">   </v>
      </c>
      <c r="J43" s="98">
        <f t="shared" si="16"/>
        <v>0</v>
      </c>
      <c r="K43" s="98">
        <f t="shared" si="17"/>
        <v>0</v>
      </c>
      <c r="L43" s="98">
        <f t="shared" si="18"/>
        <v>0</v>
      </c>
      <c r="M43" s="99">
        <f t="shared" si="19"/>
        <v>0</v>
      </c>
      <c r="N43" s="99">
        <f t="shared" si="20"/>
        <v>0</v>
      </c>
      <c r="O43" s="99">
        <f t="shared" si="21"/>
        <v>0</v>
      </c>
      <c r="P43" s="102" t="str">
        <f>IF(D43="ja",DATEDIF(C43,'Antrag+Bericht'!$F$33,"y"),"")</f>
        <v/>
      </c>
      <c r="Q43" s="102" t="str">
        <f>IF(E43="ja",DATEDIF(C43,'Antrag+Bericht'!$F$33,"y"),"")</f>
        <v/>
      </c>
      <c r="R43" s="103">
        <f t="shared" si="22"/>
        <v>0</v>
      </c>
      <c r="S43" s="103">
        <f t="shared" si="23"/>
        <v>0</v>
      </c>
      <c r="T43" s="103">
        <f t="shared" si="24"/>
        <v>0</v>
      </c>
      <c r="U43" s="104">
        <f t="shared" si="25"/>
        <v>0</v>
      </c>
      <c r="V43" s="104">
        <f t="shared" si="26"/>
        <v>0</v>
      </c>
      <c r="W43" s="104">
        <f t="shared" si="27"/>
        <v>0</v>
      </c>
    </row>
    <row r="44" spans="1:23" x14ac:dyDescent="0.25">
      <c r="A44" s="32">
        <v>42</v>
      </c>
      <c r="B44" s="32">
        <f>'Teilnehmer+Prüfungen'!D48</f>
        <v>0</v>
      </c>
      <c r="C44" s="101" t="str">
        <f>IF(B44=0,"",'Teilnehmer+Prüfungen'!E48)</f>
        <v/>
      </c>
      <c r="D44" s="32">
        <f>'Teilnehmer+Prüfungen'!J48</f>
        <v>0</v>
      </c>
      <c r="E44" s="32">
        <f>'Teilnehmer+Prüfungen'!K48</f>
        <v>0</v>
      </c>
      <c r="F44" s="32">
        <f>'Teilnehmer+Prüfungen'!L48</f>
        <v>0</v>
      </c>
      <c r="G44" s="32">
        <f>'Teilnehmer+Prüfungen'!M48</f>
        <v>0</v>
      </c>
      <c r="H44" s="96">
        <f t="shared" si="14"/>
        <v>0</v>
      </c>
      <c r="I44" s="97" t="str">
        <f t="shared" si="15"/>
        <v xml:space="preserve">   </v>
      </c>
      <c r="J44" s="98">
        <f t="shared" si="16"/>
        <v>0</v>
      </c>
      <c r="K44" s="98">
        <f t="shared" si="17"/>
        <v>0</v>
      </c>
      <c r="L44" s="98">
        <f t="shared" si="18"/>
        <v>0</v>
      </c>
      <c r="M44" s="99">
        <f t="shared" si="19"/>
        <v>0</v>
      </c>
      <c r="N44" s="99">
        <f t="shared" si="20"/>
        <v>0</v>
      </c>
      <c r="O44" s="99">
        <f t="shared" si="21"/>
        <v>0</v>
      </c>
      <c r="P44" s="102" t="str">
        <f>IF(D44="ja",DATEDIF(C44,'Antrag+Bericht'!$F$33,"y"),"")</f>
        <v/>
      </c>
      <c r="Q44" s="102" t="str">
        <f>IF(E44="ja",DATEDIF(C44,'Antrag+Bericht'!$F$33,"y"),"")</f>
        <v/>
      </c>
      <c r="R44" s="103">
        <f t="shared" si="22"/>
        <v>0</v>
      </c>
      <c r="S44" s="103">
        <f t="shared" si="23"/>
        <v>0</v>
      </c>
      <c r="T44" s="103">
        <f t="shared" si="24"/>
        <v>0</v>
      </c>
      <c r="U44" s="104">
        <f t="shared" si="25"/>
        <v>0</v>
      </c>
      <c r="V44" s="104">
        <f t="shared" si="26"/>
        <v>0</v>
      </c>
      <c r="W44" s="104">
        <f t="shared" si="27"/>
        <v>0</v>
      </c>
    </row>
    <row r="45" spans="1:23" x14ac:dyDescent="0.25">
      <c r="A45" s="32">
        <v>43</v>
      </c>
      <c r="B45" s="32">
        <f>'Teilnehmer+Prüfungen'!D49</f>
        <v>0</v>
      </c>
      <c r="C45" s="101" t="str">
        <f>IF(B45=0,"",'Teilnehmer+Prüfungen'!E49)</f>
        <v/>
      </c>
      <c r="D45" s="32">
        <f>'Teilnehmer+Prüfungen'!J49</f>
        <v>0</v>
      </c>
      <c r="E45" s="32">
        <f>'Teilnehmer+Prüfungen'!K49</f>
        <v>0</v>
      </c>
      <c r="F45" s="32">
        <f>'Teilnehmer+Prüfungen'!L49</f>
        <v>0</v>
      </c>
      <c r="G45" s="32">
        <f>'Teilnehmer+Prüfungen'!M49</f>
        <v>0</v>
      </c>
      <c r="H45" s="96">
        <f t="shared" si="14"/>
        <v>0</v>
      </c>
      <c r="I45" s="97" t="str">
        <f t="shared" si="15"/>
        <v xml:space="preserve">   </v>
      </c>
      <c r="J45" s="98">
        <f t="shared" si="16"/>
        <v>0</v>
      </c>
      <c r="K45" s="98">
        <f t="shared" si="17"/>
        <v>0</v>
      </c>
      <c r="L45" s="98">
        <f t="shared" si="18"/>
        <v>0</v>
      </c>
      <c r="M45" s="99">
        <f t="shared" si="19"/>
        <v>0</v>
      </c>
      <c r="N45" s="99">
        <f t="shared" si="20"/>
        <v>0</v>
      </c>
      <c r="O45" s="99">
        <f t="shared" si="21"/>
        <v>0</v>
      </c>
      <c r="P45" s="102" t="str">
        <f>IF(D45="ja",DATEDIF(C45,'Antrag+Bericht'!$F$33,"y"),"")</f>
        <v/>
      </c>
      <c r="Q45" s="102" t="str">
        <f>IF(E45="ja",DATEDIF(C45,'Antrag+Bericht'!$F$33,"y"),"")</f>
        <v/>
      </c>
      <c r="R45" s="103">
        <f t="shared" si="22"/>
        <v>0</v>
      </c>
      <c r="S45" s="103">
        <f t="shared" si="23"/>
        <v>0</v>
      </c>
      <c r="T45" s="103">
        <f t="shared" si="24"/>
        <v>0</v>
      </c>
      <c r="U45" s="104">
        <f t="shared" si="25"/>
        <v>0</v>
      </c>
      <c r="V45" s="104">
        <f t="shared" si="26"/>
        <v>0</v>
      </c>
      <c r="W45" s="104">
        <f t="shared" si="27"/>
        <v>0</v>
      </c>
    </row>
    <row r="46" spans="1:23" x14ac:dyDescent="0.25">
      <c r="A46" s="32">
        <v>44</v>
      </c>
      <c r="B46" s="32">
        <f>'Teilnehmer+Prüfungen'!D50</f>
        <v>0</v>
      </c>
      <c r="C46" s="101" t="str">
        <f>IF(B46=0,"",'Teilnehmer+Prüfungen'!E50)</f>
        <v/>
      </c>
      <c r="D46" s="32">
        <f>'Teilnehmer+Prüfungen'!J50</f>
        <v>0</v>
      </c>
      <c r="E46" s="32">
        <f>'Teilnehmer+Prüfungen'!K50</f>
        <v>0</v>
      </c>
      <c r="F46" s="32">
        <f>'Teilnehmer+Prüfungen'!L50</f>
        <v>0</v>
      </c>
      <c r="G46" s="32">
        <f>'Teilnehmer+Prüfungen'!M50</f>
        <v>0</v>
      </c>
      <c r="H46" s="96">
        <f t="shared" si="14"/>
        <v>0</v>
      </c>
      <c r="I46" s="97" t="str">
        <f t="shared" si="15"/>
        <v xml:space="preserve">   </v>
      </c>
      <c r="J46" s="98">
        <f t="shared" si="16"/>
        <v>0</v>
      </c>
      <c r="K46" s="98">
        <f t="shared" si="17"/>
        <v>0</v>
      </c>
      <c r="L46" s="98">
        <f t="shared" si="18"/>
        <v>0</v>
      </c>
      <c r="M46" s="99">
        <f t="shared" si="19"/>
        <v>0</v>
      </c>
      <c r="N46" s="99">
        <f t="shared" si="20"/>
        <v>0</v>
      </c>
      <c r="O46" s="99">
        <f t="shared" si="21"/>
        <v>0</v>
      </c>
      <c r="P46" s="102" t="str">
        <f>IF(D46="ja",DATEDIF(C46,'Antrag+Bericht'!$F$33,"y"),"")</f>
        <v/>
      </c>
      <c r="Q46" s="102" t="str">
        <f>IF(E46="ja",DATEDIF(C46,'Antrag+Bericht'!$F$33,"y"),"")</f>
        <v/>
      </c>
      <c r="R46" s="103">
        <f t="shared" si="22"/>
        <v>0</v>
      </c>
      <c r="S46" s="103">
        <f t="shared" si="23"/>
        <v>0</v>
      </c>
      <c r="T46" s="103">
        <f t="shared" si="24"/>
        <v>0</v>
      </c>
      <c r="U46" s="104">
        <f t="shared" si="25"/>
        <v>0</v>
      </c>
      <c r="V46" s="104">
        <f t="shared" si="26"/>
        <v>0</v>
      </c>
      <c r="W46" s="104">
        <f t="shared" si="27"/>
        <v>0</v>
      </c>
    </row>
    <row r="47" spans="1:23" x14ac:dyDescent="0.25">
      <c r="A47" s="32">
        <v>45</v>
      </c>
      <c r="B47" s="32">
        <f>'Teilnehmer+Prüfungen'!D51</f>
        <v>0</v>
      </c>
      <c r="C47" s="101" t="str">
        <f>IF(B47=0,"",'Teilnehmer+Prüfungen'!E51)</f>
        <v/>
      </c>
      <c r="D47" s="32">
        <f>'Teilnehmer+Prüfungen'!J51</f>
        <v>0</v>
      </c>
      <c r="E47" s="32">
        <f>'Teilnehmer+Prüfungen'!K51</f>
        <v>0</v>
      </c>
      <c r="F47" s="32">
        <f>'Teilnehmer+Prüfungen'!L51</f>
        <v>0</v>
      </c>
      <c r="G47" s="32">
        <f>'Teilnehmer+Prüfungen'!M51</f>
        <v>0</v>
      </c>
      <c r="H47" s="96">
        <f t="shared" si="14"/>
        <v>0</v>
      </c>
      <c r="I47" s="97" t="str">
        <f t="shared" si="15"/>
        <v xml:space="preserve">   </v>
      </c>
      <c r="J47" s="98">
        <f t="shared" si="16"/>
        <v>0</v>
      </c>
      <c r="K47" s="98">
        <f t="shared" si="17"/>
        <v>0</v>
      </c>
      <c r="L47" s="98">
        <f t="shared" si="18"/>
        <v>0</v>
      </c>
      <c r="M47" s="99">
        <f t="shared" si="19"/>
        <v>0</v>
      </c>
      <c r="N47" s="99">
        <f t="shared" si="20"/>
        <v>0</v>
      </c>
      <c r="O47" s="99">
        <f t="shared" si="21"/>
        <v>0</v>
      </c>
      <c r="P47" s="102" t="str">
        <f>IF(D47="ja",DATEDIF(C47,'Antrag+Bericht'!$F$33,"y"),"")</f>
        <v/>
      </c>
      <c r="Q47" s="102" t="str">
        <f>IF(E47="ja",DATEDIF(C47,'Antrag+Bericht'!$F$33,"y"),"")</f>
        <v/>
      </c>
      <c r="R47" s="103">
        <f t="shared" si="22"/>
        <v>0</v>
      </c>
      <c r="S47" s="103">
        <f t="shared" si="23"/>
        <v>0</v>
      </c>
      <c r="T47" s="103">
        <f t="shared" si="24"/>
        <v>0</v>
      </c>
      <c r="U47" s="104">
        <f t="shared" si="25"/>
        <v>0</v>
      </c>
      <c r="V47" s="104">
        <f t="shared" si="26"/>
        <v>0</v>
      </c>
      <c r="W47" s="104">
        <f t="shared" si="27"/>
        <v>0</v>
      </c>
    </row>
    <row r="48" spans="1:23" x14ac:dyDescent="0.25">
      <c r="A48" s="32">
        <v>46</v>
      </c>
      <c r="B48" s="32">
        <f>'Teilnehmer+Prüfungen'!D52</f>
        <v>0</v>
      </c>
      <c r="C48" s="101" t="str">
        <f>IF(B48=0,"",'Teilnehmer+Prüfungen'!E52)</f>
        <v/>
      </c>
      <c r="D48" s="32">
        <f>'Teilnehmer+Prüfungen'!J52</f>
        <v>0</v>
      </c>
      <c r="E48" s="32">
        <f>'Teilnehmer+Prüfungen'!K52</f>
        <v>0</v>
      </c>
      <c r="F48" s="32">
        <f>'Teilnehmer+Prüfungen'!L52</f>
        <v>0</v>
      </c>
      <c r="G48" s="32">
        <f>'Teilnehmer+Prüfungen'!M52</f>
        <v>0</v>
      </c>
      <c r="H48" s="96">
        <f t="shared" si="14"/>
        <v>0</v>
      </c>
      <c r="I48" s="97" t="str">
        <f t="shared" si="15"/>
        <v xml:space="preserve">   </v>
      </c>
      <c r="J48" s="98">
        <f t="shared" si="16"/>
        <v>0</v>
      </c>
      <c r="K48" s="98">
        <f t="shared" si="17"/>
        <v>0</v>
      </c>
      <c r="L48" s="98">
        <f t="shared" si="18"/>
        <v>0</v>
      </c>
      <c r="M48" s="99">
        <f t="shared" si="19"/>
        <v>0</v>
      </c>
      <c r="N48" s="99">
        <f t="shared" si="20"/>
        <v>0</v>
      </c>
      <c r="O48" s="99">
        <f t="shared" si="21"/>
        <v>0</v>
      </c>
      <c r="P48" s="102" t="str">
        <f>IF(D48="ja",DATEDIF(C48,'Antrag+Bericht'!$F$33,"y"),"")</f>
        <v/>
      </c>
      <c r="Q48" s="102" t="str">
        <f>IF(E48="ja",DATEDIF(C48,'Antrag+Bericht'!$F$33,"y"),"")</f>
        <v/>
      </c>
      <c r="R48" s="103">
        <f t="shared" si="22"/>
        <v>0</v>
      </c>
      <c r="S48" s="103">
        <f t="shared" si="23"/>
        <v>0</v>
      </c>
      <c r="T48" s="103">
        <f t="shared" si="24"/>
        <v>0</v>
      </c>
      <c r="U48" s="104">
        <f t="shared" si="25"/>
        <v>0</v>
      </c>
      <c r="V48" s="104">
        <f t="shared" si="26"/>
        <v>0</v>
      </c>
      <c r="W48" s="104">
        <f t="shared" si="27"/>
        <v>0</v>
      </c>
    </row>
    <row r="49" spans="1:23" x14ac:dyDescent="0.25">
      <c r="A49" s="32">
        <v>47</v>
      </c>
      <c r="B49" s="32">
        <f>'Teilnehmer+Prüfungen'!D53</f>
        <v>0</v>
      </c>
      <c r="C49" s="101" t="str">
        <f>IF(B49=0,"",'Teilnehmer+Prüfungen'!E53)</f>
        <v/>
      </c>
      <c r="D49" s="32">
        <f>'Teilnehmer+Prüfungen'!J53</f>
        <v>0</v>
      </c>
      <c r="E49" s="32">
        <f>'Teilnehmer+Prüfungen'!K53</f>
        <v>0</v>
      </c>
      <c r="F49" s="32">
        <f>'Teilnehmer+Prüfungen'!L53</f>
        <v>0</v>
      </c>
      <c r="G49" s="32">
        <f>'Teilnehmer+Prüfungen'!M53</f>
        <v>0</v>
      </c>
      <c r="H49" s="96">
        <f t="shared" si="14"/>
        <v>0</v>
      </c>
      <c r="I49" s="97" t="str">
        <f t="shared" si="15"/>
        <v xml:space="preserve">   </v>
      </c>
      <c r="J49" s="98">
        <f t="shared" si="16"/>
        <v>0</v>
      </c>
      <c r="K49" s="98">
        <f t="shared" si="17"/>
        <v>0</v>
      </c>
      <c r="L49" s="98">
        <f t="shared" si="18"/>
        <v>0</v>
      </c>
      <c r="M49" s="99">
        <f t="shared" si="19"/>
        <v>0</v>
      </c>
      <c r="N49" s="99">
        <f t="shared" si="20"/>
        <v>0</v>
      </c>
      <c r="O49" s="99">
        <f t="shared" si="21"/>
        <v>0</v>
      </c>
      <c r="P49" s="102" t="str">
        <f>IF(D49="ja",DATEDIF(C49,'Antrag+Bericht'!$F$33,"y"),"")</f>
        <v/>
      </c>
      <c r="Q49" s="102" t="str">
        <f>IF(E49="ja",DATEDIF(C49,'Antrag+Bericht'!$F$33,"y"),"")</f>
        <v/>
      </c>
      <c r="R49" s="103">
        <f t="shared" si="22"/>
        <v>0</v>
      </c>
      <c r="S49" s="103">
        <f t="shared" si="23"/>
        <v>0</v>
      </c>
      <c r="T49" s="103">
        <f t="shared" si="24"/>
        <v>0</v>
      </c>
      <c r="U49" s="104">
        <f t="shared" si="25"/>
        <v>0</v>
      </c>
      <c r="V49" s="104">
        <f t="shared" si="26"/>
        <v>0</v>
      </c>
      <c r="W49" s="104">
        <f t="shared" si="27"/>
        <v>0</v>
      </c>
    </row>
    <row r="50" spans="1:23" x14ac:dyDescent="0.25">
      <c r="A50" s="32">
        <v>48</v>
      </c>
      <c r="B50" s="32">
        <f>'Teilnehmer+Prüfungen'!D54</f>
        <v>0</v>
      </c>
      <c r="C50" s="101" t="str">
        <f>IF(B50=0,"",'Teilnehmer+Prüfungen'!E54)</f>
        <v/>
      </c>
      <c r="D50" s="32">
        <f>'Teilnehmer+Prüfungen'!J54</f>
        <v>0</v>
      </c>
      <c r="E50" s="32">
        <f>'Teilnehmer+Prüfungen'!K54</f>
        <v>0</v>
      </c>
      <c r="F50" s="32">
        <f>'Teilnehmer+Prüfungen'!L54</f>
        <v>0</v>
      </c>
      <c r="G50" s="32">
        <f>'Teilnehmer+Prüfungen'!M54</f>
        <v>0</v>
      </c>
      <c r="H50" s="96">
        <f t="shared" si="14"/>
        <v>0</v>
      </c>
      <c r="I50" s="97" t="str">
        <f t="shared" si="15"/>
        <v xml:space="preserve">   </v>
      </c>
      <c r="J50" s="98">
        <f t="shared" si="16"/>
        <v>0</v>
      </c>
      <c r="K50" s="98">
        <f t="shared" si="17"/>
        <v>0</v>
      </c>
      <c r="L50" s="98">
        <f t="shared" si="18"/>
        <v>0</v>
      </c>
      <c r="M50" s="99">
        <f t="shared" si="19"/>
        <v>0</v>
      </c>
      <c r="N50" s="99">
        <f t="shared" si="20"/>
        <v>0</v>
      </c>
      <c r="O50" s="99">
        <f t="shared" si="21"/>
        <v>0</v>
      </c>
      <c r="P50" s="102" t="str">
        <f>IF(D50="ja",DATEDIF(C50,'Antrag+Bericht'!$F$33,"y"),"")</f>
        <v/>
      </c>
      <c r="Q50" s="102" t="str">
        <f>IF(E50="ja",DATEDIF(C50,'Antrag+Bericht'!$F$33,"y"),"")</f>
        <v/>
      </c>
      <c r="R50" s="103">
        <f t="shared" si="22"/>
        <v>0</v>
      </c>
      <c r="S50" s="103">
        <f t="shared" si="23"/>
        <v>0</v>
      </c>
      <c r="T50" s="103">
        <f t="shared" si="24"/>
        <v>0</v>
      </c>
      <c r="U50" s="104">
        <f t="shared" si="25"/>
        <v>0</v>
      </c>
      <c r="V50" s="104">
        <f t="shared" si="26"/>
        <v>0</v>
      </c>
      <c r="W50" s="104">
        <f t="shared" si="27"/>
        <v>0</v>
      </c>
    </row>
    <row r="51" spans="1:23" x14ac:dyDescent="0.25">
      <c r="A51" s="32">
        <v>49</v>
      </c>
      <c r="B51" s="32">
        <f>'Teilnehmer+Prüfungen'!D55</f>
        <v>0</v>
      </c>
      <c r="C51" s="101" t="str">
        <f>IF(B51=0,"",'Teilnehmer+Prüfungen'!E55)</f>
        <v/>
      </c>
      <c r="D51" s="32">
        <f>'Teilnehmer+Prüfungen'!J55</f>
        <v>0</v>
      </c>
      <c r="E51" s="32">
        <f>'Teilnehmer+Prüfungen'!K55</f>
        <v>0</v>
      </c>
      <c r="F51" s="32">
        <f>'Teilnehmer+Prüfungen'!L55</f>
        <v>0</v>
      </c>
      <c r="G51" s="32">
        <f>'Teilnehmer+Prüfungen'!M55</f>
        <v>0</v>
      </c>
      <c r="H51" s="96">
        <f t="shared" si="14"/>
        <v>0</v>
      </c>
      <c r="I51" s="97" t="str">
        <f t="shared" si="15"/>
        <v xml:space="preserve">   </v>
      </c>
      <c r="J51" s="98">
        <f t="shared" si="16"/>
        <v>0</v>
      </c>
      <c r="K51" s="98">
        <f t="shared" si="17"/>
        <v>0</v>
      </c>
      <c r="L51" s="98">
        <f t="shared" si="18"/>
        <v>0</v>
      </c>
      <c r="M51" s="99">
        <f t="shared" si="19"/>
        <v>0</v>
      </c>
      <c r="N51" s="99">
        <f t="shared" si="20"/>
        <v>0</v>
      </c>
      <c r="O51" s="99">
        <f t="shared" si="21"/>
        <v>0</v>
      </c>
      <c r="P51" s="102" t="str">
        <f>IF(D51="ja",DATEDIF(C51,'Antrag+Bericht'!$F$33,"y"),"")</f>
        <v/>
      </c>
      <c r="Q51" s="102" t="str">
        <f>IF(E51="ja",DATEDIF(C51,'Antrag+Bericht'!$F$33,"y"),"")</f>
        <v/>
      </c>
      <c r="R51" s="103">
        <f t="shared" si="22"/>
        <v>0</v>
      </c>
      <c r="S51" s="103">
        <f t="shared" si="23"/>
        <v>0</v>
      </c>
      <c r="T51" s="103">
        <f t="shared" si="24"/>
        <v>0</v>
      </c>
      <c r="U51" s="104">
        <f t="shared" si="25"/>
        <v>0</v>
      </c>
      <c r="V51" s="104">
        <f t="shared" si="26"/>
        <v>0</v>
      </c>
      <c r="W51" s="104">
        <f t="shared" si="27"/>
        <v>0</v>
      </c>
    </row>
    <row r="52" spans="1:23" x14ac:dyDescent="0.25">
      <c r="A52" s="32">
        <v>50</v>
      </c>
      <c r="B52" s="32">
        <f>'Teilnehmer+Prüfungen'!D56</f>
        <v>0</v>
      </c>
      <c r="C52" s="101" t="str">
        <f>IF(B52=0,"",'Teilnehmer+Prüfungen'!E56)</f>
        <v/>
      </c>
      <c r="D52" s="32">
        <f>'Teilnehmer+Prüfungen'!J56</f>
        <v>0</v>
      </c>
      <c r="E52" s="32">
        <f>'Teilnehmer+Prüfungen'!K56</f>
        <v>0</v>
      </c>
      <c r="F52" s="32">
        <f>'Teilnehmer+Prüfungen'!L56</f>
        <v>0</v>
      </c>
      <c r="G52" s="32">
        <f>'Teilnehmer+Prüfungen'!M56</f>
        <v>0</v>
      </c>
      <c r="H52" s="96">
        <f t="shared" si="14"/>
        <v>0</v>
      </c>
      <c r="I52" s="97" t="str">
        <f t="shared" si="15"/>
        <v xml:space="preserve">   </v>
      </c>
      <c r="J52" s="98">
        <f t="shared" si="16"/>
        <v>0</v>
      </c>
      <c r="K52" s="98">
        <f t="shared" si="17"/>
        <v>0</v>
      </c>
      <c r="L52" s="98">
        <f t="shared" si="18"/>
        <v>0</v>
      </c>
      <c r="M52" s="99">
        <f t="shared" si="19"/>
        <v>0</v>
      </c>
      <c r="N52" s="99">
        <f t="shared" si="20"/>
        <v>0</v>
      </c>
      <c r="O52" s="99">
        <f t="shared" si="21"/>
        <v>0</v>
      </c>
      <c r="P52" s="102" t="str">
        <f>IF(D52="ja",DATEDIF(C52,'Antrag+Bericht'!$F$33,"y"),"")</f>
        <v/>
      </c>
      <c r="Q52" s="102" t="str">
        <f>IF(E52="ja",DATEDIF(C52,'Antrag+Bericht'!$F$33,"y"),"")</f>
        <v/>
      </c>
      <c r="R52" s="103">
        <f t="shared" si="22"/>
        <v>0</v>
      </c>
      <c r="S52" s="103">
        <f t="shared" si="23"/>
        <v>0</v>
      </c>
      <c r="T52" s="103">
        <f t="shared" si="24"/>
        <v>0</v>
      </c>
      <c r="U52" s="104">
        <f t="shared" si="25"/>
        <v>0</v>
      </c>
      <c r="V52" s="104">
        <f t="shared" si="26"/>
        <v>0</v>
      </c>
      <c r="W52" s="104">
        <f t="shared" si="27"/>
        <v>0</v>
      </c>
    </row>
    <row r="53" spans="1:23" x14ac:dyDescent="0.25">
      <c r="A53" s="32">
        <v>51</v>
      </c>
      <c r="B53" s="32">
        <f>'Teilnehmer+Prüfungen'!D57</f>
        <v>0</v>
      </c>
      <c r="C53" s="101" t="str">
        <f>IF(B53=0,"",'Teilnehmer+Prüfungen'!E57)</f>
        <v/>
      </c>
      <c r="D53" s="32">
        <f>'Teilnehmer+Prüfungen'!J57</f>
        <v>0</v>
      </c>
      <c r="E53" s="32">
        <f>'Teilnehmer+Prüfungen'!K57</f>
        <v>0</v>
      </c>
      <c r="F53" s="32">
        <f>'Teilnehmer+Prüfungen'!L57</f>
        <v>0</v>
      </c>
      <c r="G53" s="32">
        <f>'Teilnehmer+Prüfungen'!M57</f>
        <v>0</v>
      </c>
      <c r="H53" s="96">
        <f t="shared" si="14"/>
        <v>0</v>
      </c>
      <c r="I53" s="97" t="str">
        <f t="shared" si="15"/>
        <v xml:space="preserve">   </v>
      </c>
      <c r="J53" s="98">
        <f t="shared" si="16"/>
        <v>0</v>
      </c>
      <c r="K53" s="98">
        <f t="shared" si="17"/>
        <v>0</v>
      </c>
      <c r="L53" s="98">
        <f t="shared" si="18"/>
        <v>0</v>
      </c>
      <c r="M53" s="99">
        <f t="shared" si="19"/>
        <v>0</v>
      </c>
      <c r="N53" s="99">
        <f t="shared" si="20"/>
        <v>0</v>
      </c>
      <c r="O53" s="99">
        <f t="shared" si="21"/>
        <v>0</v>
      </c>
      <c r="P53" s="102" t="str">
        <f>IF(D53="ja",DATEDIF(C53,'Antrag+Bericht'!$F$33,"y"),"")</f>
        <v/>
      </c>
      <c r="Q53" s="102" t="str">
        <f>IF(E53="ja",DATEDIF(C53,'Antrag+Bericht'!$F$33,"y"),"")</f>
        <v/>
      </c>
      <c r="R53" s="103">
        <f t="shared" si="22"/>
        <v>0</v>
      </c>
      <c r="S53" s="103">
        <f t="shared" si="23"/>
        <v>0</v>
      </c>
      <c r="T53" s="103">
        <f t="shared" si="24"/>
        <v>0</v>
      </c>
      <c r="U53" s="104">
        <f t="shared" si="25"/>
        <v>0</v>
      </c>
      <c r="V53" s="104">
        <f t="shared" si="26"/>
        <v>0</v>
      </c>
      <c r="W53" s="104">
        <f t="shared" si="27"/>
        <v>0</v>
      </c>
    </row>
    <row r="54" spans="1:23" x14ac:dyDescent="0.25">
      <c r="A54" s="32">
        <v>52</v>
      </c>
      <c r="B54" s="32">
        <f>'Teilnehmer+Prüfungen'!D58</f>
        <v>0</v>
      </c>
      <c r="C54" s="101" t="str">
        <f>IF(B54=0,"",'Teilnehmer+Prüfungen'!E58)</f>
        <v/>
      </c>
      <c r="D54" s="32">
        <f>'Teilnehmer+Prüfungen'!J58</f>
        <v>0</v>
      </c>
      <c r="E54" s="32">
        <f>'Teilnehmer+Prüfungen'!K58</f>
        <v>0</v>
      </c>
      <c r="F54" s="32">
        <f>'Teilnehmer+Prüfungen'!L58</f>
        <v>0</v>
      </c>
      <c r="G54" s="32">
        <f>'Teilnehmer+Prüfungen'!M58</f>
        <v>0</v>
      </c>
      <c r="H54" s="96">
        <f t="shared" si="14"/>
        <v>0</v>
      </c>
      <c r="I54" s="97" t="str">
        <f t="shared" si="15"/>
        <v xml:space="preserve">   </v>
      </c>
      <c r="J54" s="98">
        <f t="shared" si="16"/>
        <v>0</v>
      </c>
      <c r="K54" s="98">
        <f t="shared" si="17"/>
        <v>0</v>
      </c>
      <c r="L54" s="98">
        <f t="shared" si="18"/>
        <v>0</v>
      </c>
      <c r="M54" s="99">
        <f t="shared" si="19"/>
        <v>0</v>
      </c>
      <c r="N54" s="99">
        <f t="shared" si="20"/>
        <v>0</v>
      </c>
      <c r="O54" s="99">
        <f t="shared" si="21"/>
        <v>0</v>
      </c>
      <c r="P54" s="102" t="str">
        <f>IF(D54="ja",DATEDIF(C54,'Antrag+Bericht'!$F$33,"y"),"")</f>
        <v/>
      </c>
      <c r="Q54" s="102" t="str">
        <f>IF(E54="ja",DATEDIF(C54,'Antrag+Bericht'!$F$33,"y"),"")</f>
        <v/>
      </c>
      <c r="R54" s="103">
        <f t="shared" si="22"/>
        <v>0</v>
      </c>
      <c r="S54" s="103">
        <f t="shared" si="23"/>
        <v>0</v>
      </c>
      <c r="T54" s="103">
        <f t="shared" si="24"/>
        <v>0</v>
      </c>
      <c r="U54" s="104">
        <f t="shared" si="25"/>
        <v>0</v>
      </c>
      <c r="V54" s="104">
        <f t="shared" si="26"/>
        <v>0</v>
      </c>
      <c r="W54" s="104">
        <f t="shared" si="27"/>
        <v>0</v>
      </c>
    </row>
    <row r="55" spans="1:23" x14ac:dyDescent="0.25">
      <c r="A55" s="32">
        <v>53</v>
      </c>
      <c r="B55" s="32">
        <f>'Teilnehmer+Prüfungen'!D59</f>
        <v>0</v>
      </c>
      <c r="C55" s="101" t="str">
        <f>IF(B55=0,"",'Teilnehmer+Prüfungen'!E59)</f>
        <v/>
      </c>
      <c r="D55" s="32">
        <f>'Teilnehmer+Prüfungen'!J59</f>
        <v>0</v>
      </c>
      <c r="E55" s="32">
        <f>'Teilnehmer+Prüfungen'!K59</f>
        <v>0</v>
      </c>
      <c r="F55" s="32">
        <f>'Teilnehmer+Prüfungen'!L59</f>
        <v>0</v>
      </c>
      <c r="G55" s="32">
        <f>'Teilnehmer+Prüfungen'!M59</f>
        <v>0</v>
      </c>
      <c r="H55" s="96">
        <f t="shared" si="14"/>
        <v>0</v>
      </c>
      <c r="I55" s="97" t="str">
        <f t="shared" si="15"/>
        <v xml:space="preserve">   </v>
      </c>
      <c r="J55" s="98">
        <f t="shared" si="16"/>
        <v>0</v>
      </c>
      <c r="K55" s="98">
        <f t="shared" si="17"/>
        <v>0</v>
      </c>
      <c r="L55" s="98">
        <f t="shared" si="18"/>
        <v>0</v>
      </c>
      <c r="M55" s="99">
        <f t="shared" si="19"/>
        <v>0</v>
      </c>
      <c r="N55" s="99">
        <f t="shared" si="20"/>
        <v>0</v>
      </c>
      <c r="O55" s="99">
        <f t="shared" si="21"/>
        <v>0</v>
      </c>
      <c r="P55" s="102" t="str">
        <f>IF(D55="ja",DATEDIF(C55,'Antrag+Bericht'!$F$33,"y"),"")</f>
        <v/>
      </c>
      <c r="Q55" s="102" t="str">
        <f>IF(E55="ja",DATEDIF(C55,'Antrag+Bericht'!$F$33,"y"),"")</f>
        <v/>
      </c>
      <c r="R55" s="103">
        <f t="shared" si="22"/>
        <v>0</v>
      </c>
      <c r="S55" s="103">
        <f t="shared" si="23"/>
        <v>0</v>
      </c>
      <c r="T55" s="103">
        <f t="shared" si="24"/>
        <v>0</v>
      </c>
      <c r="U55" s="104">
        <f t="shared" si="25"/>
        <v>0</v>
      </c>
      <c r="V55" s="104">
        <f t="shared" si="26"/>
        <v>0</v>
      </c>
      <c r="W55" s="104">
        <f t="shared" si="27"/>
        <v>0</v>
      </c>
    </row>
    <row r="56" spans="1:23" x14ac:dyDescent="0.25">
      <c r="A56" s="32">
        <v>54</v>
      </c>
      <c r="B56" s="32">
        <f>'Teilnehmer+Prüfungen'!D60</f>
        <v>0</v>
      </c>
      <c r="C56" s="101" t="str">
        <f>IF(B56=0,"",'Teilnehmer+Prüfungen'!E60)</f>
        <v/>
      </c>
      <c r="D56" s="32">
        <f>'Teilnehmer+Prüfungen'!J60</f>
        <v>0</v>
      </c>
      <c r="E56" s="32">
        <f>'Teilnehmer+Prüfungen'!K60</f>
        <v>0</v>
      </c>
      <c r="F56" s="32">
        <f>'Teilnehmer+Prüfungen'!L60</f>
        <v>0</v>
      </c>
      <c r="G56" s="32">
        <f>'Teilnehmer+Prüfungen'!M60</f>
        <v>0</v>
      </c>
      <c r="H56" s="96">
        <f t="shared" si="14"/>
        <v>0</v>
      </c>
      <c r="I56" s="97" t="str">
        <f t="shared" si="15"/>
        <v xml:space="preserve">   </v>
      </c>
      <c r="J56" s="98">
        <f t="shared" si="16"/>
        <v>0</v>
      </c>
      <c r="K56" s="98">
        <f t="shared" si="17"/>
        <v>0</v>
      </c>
      <c r="L56" s="98">
        <f t="shared" si="18"/>
        <v>0</v>
      </c>
      <c r="M56" s="99">
        <f t="shared" si="19"/>
        <v>0</v>
      </c>
      <c r="N56" s="99">
        <f t="shared" si="20"/>
        <v>0</v>
      </c>
      <c r="O56" s="99">
        <f t="shared" si="21"/>
        <v>0</v>
      </c>
      <c r="P56" s="102" t="str">
        <f>IF(D56="ja",DATEDIF(C56,'Antrag+Bericht'!$F$33,"y"),"")</f>
        <v/>
      </c>
      <c r="Q56" s="102" t="str">
        <f>IF(E56="ja",DATEDIF(C56,'Antrag+Bericht'!$F$33,"y"),"")</f>
        <v/>
      </c>
      <c r="R56" s="103">
        <f t="shared" si="22"/>
        <v>0</v>
      </c>
      <c r="S56" s="103">
        <f t="shared" si="23"/>
        <v>0</v>
      </c>
      <c r="T56" s="103">
        <f t="shared" si="24"/>
        <v>0</v>
      </c>
      <c r="U56" s="104">
        <f t="shared" si="25"/>
        <v>0</v>
      </c>
      <c r="V56" s="104">
        <f t="shared" si="26"/>
        <v>0</v>
      </c>
      <c r="W56" s="104">
        <f t="shared" si="27"/>
        <v>0</v>
      </c>
    </row>
    <row r="57" spans="1:23" x14ac:dyDescent="0.25">
      <c r="A57" s="32">
        <v>55</v>
      </c>
      <c r="B57" s="32">
        <f>'Teilnehmer+Prüfungen'!D61</f>
        <v>0</v>
      </c>
      <c r="C57" s="101" t="str">
        <f>IF(B57=0,"",'Teilnehmer+Prüfungen'!E61)</f>
        <v/>
      </c>
      <c r="D57" s="32">
        <f>'Teilnehmer+Prüfungen'!J61</f>
        <v>0</v>
      </c>
      <c r="E57" s="32">
        <f>'Teilnehmer+Prüfungen'!K61</f>
        <v>0</v>
      </c>
      <c r="F57" s="32">
        <f>'Teilnehmer+Prüfungen'!L61</f>
        <v>0</v>
      </c>
      <c r="G57" s="32">
        <f>'Teilnehmer+Prüfungen'!M61</f>
        <v>0</v>
      </c>
      <c r="H57" s="96">
        <f t="shared" si="14"/>
        <v>0</v>
      </c>
      <c r="I57" s="97" t="str">
        <f t="shared" si="15"/>
        <v xml:space="preserve">   </v>
      </c>
      <c r="J57" s="98">
        <f t="shared" si="16"/>
        <v>0</v>
      </c>
      <c r="K57" s="98">
        <f t="shared" si="17"/>
        <v>0</v>
      </c>
      <c r="L57" s="98">
        <f t="shared" si="18"/>
        <v>0</v>
      </c>
      <c r="M57" s="99">
        <f t="shared" si="19"/>
        <v>0</v>
      </c>
      <c r="N57" s="99">
        <f t="shared" si="20"/>
        <v>0</v>
      </c>
      <c r="O57" s="99">
        <f t="shared" si="21"/>
        <v>0</v>
      </c>
      <c r="P57" s="102" t="str">
        <f>IF(D57="ja",DATEDIF(C57,'Antrag+Bericht'!$F$33,"y"),"")</f>
        <v/>
      </c>
      <c r="Q57" s="102" t="str">
        <f>IF(E57="ja",DATEDIF(C57,'Antrag+Bericht'!$F$33,"y"),"")</f>
        <v/>
      </c>
      <c r="R57" s="103">
        <f t="shared" si="22"/>
        <v>0</v>
      </c>
      <c r="S57" s="103">
        <f t="shared" si="23"/>
        <v>0</v>
      </c>
      <c r="T57" s="103">
        <f t="shared" si="24"/>
        <v>0</v>
      </c>
      <c r="U57" s="104">
        <f t="shared" si="25"/>
        <v>0</v>
      </c>
      <c r="V57" s="104">
        <f t="shared" si="26"/>
        <v>0</v>
      </c>
      <c r="W57" s="104">
        <f t="shared" si="27"/>
        <v>0</v>
      </c>
    </row>
    <row r="58" spans="1:23" x14ac:dyDescent="0.25">
      <c r="A58" s="32">
        <v>56</v>
      </c>
      <c r="B58" s="32">
        <f>'Teilnehmer+Prüfungen'!D62</f>
        <v>0</v>
      </c>
      <c r="C58" s="101" t="str">
        <f>IF(B58=0,"",'Teilnehmer+Prüfungen'!E62)</f>
        <v/>
      </c>
      <c r="D58" s="32">
        <f>'Teilnehmer+Prüfungen'!J62</f>
        <v>0</v>
      </c>
      <c r="E58" s="32">
        <f>'Teilnehmer+Prüfungen'!K62</f>
        <v>0</v>
      </c>
      <c r="F58" s="32">
        <f>'Teilnehmer+Prüfungen'!L62</f>
        <v>0</v>
      </c>
      <c r="G58" s="32">
        <f>'Teilnehmer+Prüfungen'!M62</f>
        <v>0</v>
      </c>
      <c r="H58" s="96">
        <f t="shared" si="14"/>
        <v>0</v>
      </c>
      <c r="I58" s="97" t="str">
        <f t="shared" si="15"/>
        <v xml:space="preserve">   </v>
      </c>
      <c r="J58" s="98">
        <f t="shared" si="16"/>
        <v>0</v>
      </c>
      <c r="K58" s="98">
        <f t="shared" si="17"/>
        <v>0</v>
      </c>
      <c r="L58" s="98">
        <f t="shared" si="18"/>
        <v>0</v>
      </c>
      <c r="M58" s="99">
        <f t="shared" si="19"/>
        <v>0</v>
      </c>
      <c r="N58" s="99">
        <f t="shared" si="20"/>
        <v>0</v>
      </c>
      <c r="O58" s="99">
        <f t="shared" si="21"/>
        <v>0</v>
      </c>
      <c r="P58" s="102" t="str">
        <f>IF(D58="ja",DATEDIF(C58,'Antrag+Bericht'!$F$33,"y"),"")</f>
        <v/>
      </c>
      <c r="Q58" s="102" t="str">
        <f>IF(E58="ja",DATEDIF(C58,'Antrag+Bericht'!$F$33,"y"),"")</f>
        <v/>
      </c>
      <c r="R58" s="103">
        <f t="shared" si="22"/>
        <v>0</v>
      </c>
      <c r="S58" s="103">
        <f t="shared" si="23"/>
        <v>0</v>
      </c>
      <c r="T58" s="103">
        <f t="shared" si="24"/>
        <v>0</v>
      </c>
      <c r="U58" s="104">
        <f t="shared" si="25"/>
        <v>0</v>
      </c>
      <c r="V58" s="104">
        <f t="shared" si="26"/>
        <v>0</v>
      </c>
      <c r="W58" s="104">
        <f t="shared" si="27"/>
        <v>0</v>
      </c>
    </row>
    <row r="59" spans="1:23" x14ac:dyDescent="0.25">
      <c r="A59" s="32">
        <v>57</v>
      </c>
      <c r="B59" s="32">
        <f>'Teilnehmer+Prüfungen'!D63</f>
        <v>0</v>
      </c>
      <c r="C59" s="101" t="str">
        <f>IF(B59=0,"",'Teilnehmer+Prüfungen'!E63)</f>
        <v/>
      </c>
      <c r="D59" s="32">
        <f>'Teilnehmer+Prüfungen'!J63</f>
        <v>0</v>
      </c>
      <c r="E59" s="32">
        <f>'Teilnehmer+Prüfungen'!K63</f>
        <v>0</v>
      </c>
      <c r="F59" s="32">
        <f>'Teilnehmer+Prüfungen'!L63</f>
        <v>0</v>
      </c>
      <c r="G59" s="32">
        <f>'Teilnehmer+Prüfungen'!M63</f>
        <v>0</v>
      </c>
      <c r="H59" s="96">
        <f t="shared" si="14"/>
        <v>0</v>
      </c>
      <c r="I59" s="97" t="str">
        <f t="shared" si="15"/>
        <v xml:space="preserve">   </v>
      </c>
      <c r="J59" s="98">
        <f t="shared" si="16"/>
        <v>0</v>
      </c>
      <c r="K59" s="98">
        <f t="shared" si="17"/>
        <v>0</v>
      </c>
      <c r="L59" s="98">
        <f t="shared" si="18"/>
        <v>0</v>
      </c>
      <c r="M59" s="99">
        <f t="shared" si="19"/>
        <v>0</v>
      </c>
      <c r="N59" s="99">
        <f t="shared" si="20"/>
        <v>0</v>
      </c>
      <c r="O59" s="99">
        <f t="shared" si="21"/>
        <v>0</v>
      </c>
      <c r="P59" s="102" t="str">
        <f>IF(D59="ja",DATEDIF(C59,'Antrag+Bericht'!$F$33,"y"),"")</f>
        <v/>
      </c>
      <c r="Q59" s="102" t="str">
        <f>IF(E59="ja",DATEDIF(C59,'Antrag+Bericht'!$F$33,"y"),"")</f>
        <v/>
      </c>
      <c r="R59" s="103">
        <f t="shared" si="22"/>
        <v>0</v>
      </c>
      <c r="S59" s="103">
        <f t="shared" si="23"/>
        <v>0</v>
      </c>
      <c r="T59" s="103">
        <f t="shared" si="24"/>
        <v>0</v>
      </c>
      <c r="U59" s="104">
        <f t="shared" si="25"/>
        <v>0</v>
      </c>
      <c r="V59" s="104">
        <f t="shared" si="26"/>
        <v>0</v>
      </c>
      <c r="W59" s="104">
        <f t="shared" si="27"/>
        <v>0</v>
      </c>
    </row>
    <row r="60" spans="1:23" x14ac:dyDescent="0.25">
      <c r="A60" s="32">
        <v>58</v>
      </c>
      <c r="B60" s="32">
        <f>'Teilnehmer+Prüfungen'!D64</f>
        <v>0</v>
      </c>
      <c r="C60" s="101" t="str">
        <f>IF(B60=0,"",'Teilnehmer+Prüfungen'!E64)</f>
        <v/>
      </c>
      <c r="D60" s="32">
        <f>'Teilnehmer+Prüfungen'!J64</f>
        <v>0</v>
      </c>
      <c r="E60" s="32">
        <f>'Teilnehmer+Prüfungen'!K64</f>
        <v>0</v>
      </c>
      <c r="F60" s="32">
        <f>'Teilnehmer+Prüfungen'!L64</f>
        <v>0</v>
      </c>
      <c r="G60" s="32">
        <f>'Teilnehmer+Prüfungen'!M64</f>
        <v>0</v>
      </c>
      <c r="H60" s="96">
        <f t="shared" si="14"/>
        <v>0</v>
      </c>
      <c r="I60" s="97" t="str">
        <f t="shared" si="15"/>
        <v xml:space="preserve">   </v>
      </c>
      <c r="J60" s="98">
        <f t="shared" si="16"/>
        <v>0</v>
      </c>
      <c r="K60" s="98">
        <f t="shared" si="17"/>
        <v>0</v>
      </c>
      <c r="L60" s="98">
        <f t="shared" si="18"/>
        <v>0</v>
      </c>
      <c r="M60" s="99">
        <f t="shared" si="19"/>
        <v>0</v>
      </c>
      <c r="N60" s="99">
        <f t="shared" si="20"/>
        <v>0</v>
      </c>
      <c r="O60" s="99">
        <f t="shared" si="21"/>
        <v>0</v>
      </c>
      <c r="P60" s="102" t="str">
        <f>IF(D60="ja",DATEDIF(C60,'Antrag+Bericht'!$F$33,"y"),"")</f>
        <v/>
      </c>
      <c r="Q60" s="102" t="str">
        <f>IF(E60="ja",DATEDIF(C60,'Antrag+Bericht'!$F$33,"y"),"")</f>
        <v/>
      </c>
      <c r="R60" s="103">
        <f t="shared" si="22"/>
        <v>0</v>
      </c>
      <c r="S60" s="103">
        <f t="shared" si="23"/>
        <v>0</v>
      </c>
      <c r="T60" s="103">
        <f t="shared" si="24"/>
        <v>0</v>
      </c>
      <c r="U60" s="104">
        <f t="shared" si="25"/>
        <v>0</v>
      </c>
      <c r="V60" s="104">
        <f t="shared" si="26"/>
        <v>0</v>
      </c>
      <c r="W60" s="104">
        <f t="shared" si="27"/>
        <v>0</v>
      </c>
    </row>
    <row r="61" spans="1:23" x14ac:dyDescent="0.25">
      <c r="A61" s="32">
        <v>59</v>
      </c>
      <c r="B61" s="32">
        <f>'Teilnehmer+Prüfungen'!D65</f>
        <v>0</v>
      </c>
      <c r="C61" s="101" t="str">
        <f>IF(B61=0,"",'Teilnehmer+Prüfungen'!E65)</f>
        <v/>
      </c>
      <c r="D61" s="32">
        <f>'Teilnehmer+Prüfungen'!J65</f>
        <v>0</v>
      </c>
      <c r="E61" s="32">
        <f>'Teilnehmer+Prüfungen'!K65</f>
        <v>0</v>
      </c>
      <c r="F61" s="32">
        <f>'Teilnehmer+Prüfungen'!L65</f>
        <v>0</v>
      </c>
      <c r="G61" s="32">
        <f>'Teilnehmer+Prüfungen'!M65</f>
        <v>0</v>
      </c>
      <c r="H61" s="96">
        <f t="shared" si="14"/>
        <v>0</v>
      </c>
      <c r="I61" s="97" t="str">
        <f t="shared" si="15"/>
        <v xml:space="preserve">   </v>
      </c>
      <c r="J61" s="98">
        <f t="shared" si="16"/>
        <v>0</v>
      </c>
      <c r="K61" s="98">
        <f t="shared" si="17"/>
        <v>0</v>
      </c>
      <c r="L61" s="98">
        <f t="shared" si="18"/>
        <v>0</v>
      </c>
      <c r="M61" s="99">
        <f t="shared" si="19"/>
        <v>0</v>
      </c>
      <c r="N61" s="99">
        <f t="shared" si="20"/>
        <v>0</v>
      </c>
      <c r="O61" s="99">
        <f t="shared" si="21"/>
        <v>0</v>
      </c>
      <c r="P61" s="102" t="str">
        <f>IF(D61="ja",DATEDIF(C61,'Antrag+Bericht'!$F$33,"y"),"")</f>
        <v/>
      </c>
      <c r="Q61" s="102" t="str">
        <f>IF(E61="ja",DATEDIF(C61,'Antrag+Bericht'!$F$33,"y"),"")</f>
        <v/>
      </c>
      <c r="R61" s="103">
        <f t="shared" si="22"/>
        <v>0</v>
      </c>
      <c r="S61" s="103">
        <f t="shared" si="23"/>
        <v>0</v>
      </c>
      <c r="T61" s="103">
        <f t="shared" si="24"/>
        <v>0</v>
      </c>
      <c r="U61" s="104">
        <f t="shared" si="25"/>
        <v>0</v>
      </c>
      <c r="V61" s="104">
        <f t="shared" si="26"/>
        <v>0</v>
      </c>
      <c r="W61" s="104">
        <f t="shared" si="27"/>
        <v>0</v>
      </c>
    </row>
    <row r="62" spans="1:23" x14ac:dyDescent="0.25">
      <c r="A62" s="32">
        <v>60</v>
      </c>
      <c r="B62" s="32">
        <f>'Teilnehmer+Prüfungen'!D66</f>
        <v>0</v>
      </c>
      <c r="C62" s="101" t="str">
        <f>IF(B62=0,"",'Teilnehmer+Prüfungen'!E66)</f>
        <v/>
      </c>
      <c r="D62" s="32">
        <f>'Teilnehmer+Prüfungen'!J66</f>
        <v>0</v>
      </c>
      <c r="E62" s="32">
        <f>'Teilnehmer+Prüfungen'!K66</f>
        <v>0</v>
      </c>
      <c r="F62" s="32">
        <f>'Teilnehmer+Prüfungen'!L66</f>
        <v>0</v>
      </c>
      <c r="G62" s="32">
        <f>'Teilnehmer+Prüfungen'!M66</f>
        <v>0</v>
      </c>
      <c r="H62" s="96">
        <f t="shared" si="14"/>
        <v>0</v>
      </c>
      <c r="I62" s="97" t="str">
        <f t="shared" si="15"/>
        <v xml:space="preserve">   </v>
      </c>
      <c r="J62" s="98">
        <f t="shared" si="16"/>
        <v>0</v>
      </c>
      <c r="K62" s="98">
        <f t="shared" si="17"/>
        <v>0</v>
      </c>
      <c r="L62" s="98">
        <f t="shared" si="18"/>
        <v>0</v>
      </c>
      <c r="M62" s="99">
        <f t="shared" si="19"/>
        <v>0</v>
      </c>
      <c r="N62" s="99">
        <f t="shared" si="20"/>
        <v>0</v>
      </c>
      <c r="O62" s="99">
        <f t="shared" si="21"/>
        <v>0</v>
      </c>
      <c r="P62" s="102" t="str">
        <f>IF(D62="ja",DATEDIF(C62,'Antrag+Bericht'!$F$33,"y"),"")</f>
        <v/>
      </c>
      <c r="Q62" s="102" t="str">
        <f>IF(E62="ja",DATEDIF(C62,'Antrag+Bericht'!$F$33,"y"),"")</f>
        <v/>
      </c>
      <c r="R62" s="103">
        <f t="shared" si="22"/>
        <v>0</v>
      </c>
      <c r="S62" s="103">
        <f t="shared" si="23"/>
        <v>0</v>
      </c>
      <c r="T62" s="103">
        <f t="shared" si="24"/>
        <v>0</v>
      </c>
      <c r="U62" s="104">
        <f t="shared" si="25"/>
        <v>0</v>
      </c>
      <c r="V62" s="104">
        <f t="shared" si="26"/>
        <v>0</v>
      </c>
      <c r="W62" s="104">
        <f t="shared" si="27"/>
        <v>0</v>
      </c>
    </row>
    <row r="63" spans="1:23" x14ac:dyDescent="0.25">
      <c r="A63" s="32">
        <v>61</v>
      </c>
      <c r="B63" s="32">
        <f>'Teilnehmer+Prüfungen'!D67</f>
        <v>0</v>
      </c>
      <c r="C63" s="101" t="str">
        <f>IF(B63=0,"",'Teilnehmer+Prüfungen'!E67)</f>
        <v/>
      </c>
      <c r="D63" s="32">
        <f>'Teilnehmer+Prüfungen'!J67</f>
        <v>0</v>
      </c>
      <c r="E63" s="32">
        <f>'Teilnehmer+Prüfungen'!K67</f>
        <v>0</v>
      </c>
      <c r="F63" s="32">
        <f>'Teilnehmer+Prüfungen'!L67</f>
        <v>0</v>
      </c>
      <c r="G63" s="32">
        <f>'Teilnehmer+Prüfungen'!M67</f>
        <v>0</v>
      </c>
      <c r="H63" s="96">
        <f t="shared" si="14"/>
        <v>0</v>
      </c>
      <c r="I63" s="97" t="str">
        <f t="shared" si="15"/>
        <v xml:space="preserve">   </v>
      </c>
      <c r="J63" s="98">
        <f t="shared" si="16"/>
        <v>0</v>
      </c>
      <c r="K63" s="98">
        <f t="shared" si="17"/>
        <v>0</v>
      </c>
      <c r="L63" s="98">
        <f t="shared" si="18"/>
        <v>0</v>
      </c>
      <c r="M63" s="99">
        <f t="shared" si="19"/>
        <v>0</v>
      </c>
      <c r="N63" s="99">
        <f t="shared" si="20"/>
        <v>0</v>
      </c>
      <c r="O63" s="99">
        <f t="shared" si="21"/>
        <v>0</v>
      </c>
      <c r="P63" s="102" t="str">
        <f>IF(D63="ja",DATEDIF(C63,'Antrag+Bericht'!$F$33,"y"),"")</f>
        <v/>
      </c>
      <c r="Q63" s="102" t="str">
        <f>IF(E63="ja",DATEDIF(C63,'Antrag+Bericht'!$F$33,"y"),"")</f>
        <v/>
      </c>
      <c r="R63" s="103">
        <f t="shared" si="22"/>
        <v>0</v>
      </c>
      <c r="S63" s="103">
        <f t="shared" si="23"/>
        <v>0</v>
      </c>
      <c r="T63" s="103">
        <f t="shared" si="24"/>
        <v>0</v>
      </c>
      <c r="U63" s="104">
        <f t="shared" si="25"/>
        <v>0</v>
      </c>
      <c r="V63" s="104">
        <f t="shared" si="26"/>
        <v>0</v>
      </c>
      <c r="W63" s="104">
        <f t="shared" si="27"/>
        <v>0</v>
      </c>
    </row>
    <row r="64" spans="1:23" x14ac:dyDescent="0.25">
      <c r="A64" s="32">
        <v>62</v>
      </c>
      <c r="B64" s="32">
        <f>'Teilnehmer+Prüfungen'!D68</f>
        <v>0</v>
      </c>
      <c r="C64" s="101" t="str">
        <f>IF(B64=0,"",'Teilnehmer+Prüfungen'!E68)</f>
        <v/>
      </c>
      <c r="D64" s="32">
        <f>'Teilnehmer+Prüfungen'!J68</f>
        <v>0</v>
      </c>
      <c r="E64" s="32">
        <f>'Teilnehmer+Prüfungen'!K68</f>
        <v>0</v>
      </c>
      <c r="F64" s="32">
        <f>'Teilnehmer+Prüfungen'!L68</f>
        <v>0</v>
      </c>
      <c r="G64" s="32">
        <f>'Teilnehmer+Prüfungen'!M68</f>
        <v>0</v>
      </c>
      <c r="H64" s="96">
        <f t="shared" si="14"/>
        <v>0</v>
      </c>
      <c r="I64" s="97" t="str">
        <f t="shared" si="15"/>
        <v xml:space="preserve">   </v>
      </c>
      <c r="J64" s="98">
        <f t="shared" si="16"/>
        <v>0</v>
      </c>
      <c r="K64" s="98">
        <f t="shared" si="17"/>
        <v>0</v>
      </c>
      <c r="L64" s="98">
        <f t="shared" si="18"/>
        <v>0</v>
      </c>
      <c r="M64" s="99">
        <f t="shared" si="19"/>
        <v>0</v>
      </c>
      <c r="N64" s="99">
        <f t="shared" si="20"/>
        <v>0</v>
      </c>
      <c r="O64" s="99">
        <f t="shared" si="21"/>
        <v>0</v>
      </c>
      <c r="P64" s="102" t="str">
        <f>IF(D64="ja",DATEDIF(C64,'Antrag+Bericht'!$F$33,"y"),"")</f>
        <v/>
      </c>
      <c r="Q64" s="102" t="str">
        <f>IF(E64="ja",DATEDIF(C64,'Antrag+Bericht'!$F$33,"y"),"")</f>
        <v/>
      </c>
      <c r="R64" s="103">
        <f t="shared" si="22"/>
        <v>0</v>
      </c>
      <c r="S64" s="103">
        <f t="shared" si="23"/>
        <v>0</v>
      </c>
      <c r="T64" s="103">
        <f t="shared" si="24"/>
        <v>0</v>
      </c>
      <c r="U64" s="104">
        <f t="shared" si="25"/>
        <v>0</v>
      </c>
      <c r="V64" s="104">
        <f t="shared" si="26"/>
        <v>0</v>
      </c>
      <c r="W64" s="104">
        <f t="shared" si="27"/>
        <v>0</v>
      </c>
    </row>
    <row r="65" spans="1:23" x14ac:dyDescent="0.25">
      <c r="A65" s="32">
        <v>63</v>
      </c>
      <c r="B65" s="32">
        <f>'Teilnehmer+Prüfungen'!D69</f>
        <v>0</v>
      </c>
      <c r="C65" s="101" t="str">
        <f>IF(B65=0,"",'Teilnehmer+Prüfungen'!E69)</f>
        <v/>
      </c>
      <c r="D65" s="32">
        <f>'Teilnehmer+Prüfungen'!J69</f>
        <v>0</v>
      </c>
      <c r="E65" s="32">
        <f>'Teilnehmer+Prüfungen'!K69</f>
        <v>0</v>
      </c>
      <c r="F65" s="32">
        <f>'Teilnehmer+Prüfungen'!L69</f>
        <v>0</v>
      </c>
      <c r="G65" s="32">
        <f>'Teilnehmer+Prüfungen'!M69</f>
        <v>0</v>
      </c>
      <c r="H65" s="96">
        <f t="shared" si="14"/>
        <v>0</v>
      </c>
      <c r="I65" s="97" t="str">
        <f t="shared" si="15"/>
        <v xml:space="preserve">   </v>
      </c>
      <c r="J65" s="98">
        <f t="shared" si="16"/>
        <v>0</v>
      </c>
      <c r="K65" s="98">
        <f t="shared" si="17"/>
        <v>0</v>
      </c>
      <c r="L65" s="98">
        <f t="shared" si="18"/>
        <v>0</v>
      </c>
      <c r="M65" s="99">
        <f t="shared" si="19"/>
        <v>0</v>
      </c>
      <c r="N65" s="99">
        <f t="shared" si="20"/>
        <v>0</v>
      </c>
      <c r="O65" s="99">
        <f t="shared" si="21"/>
        <v>0</v>
      </c>
      <c r="P65" s="102" t="str">
        <f>IF(D65="ja",DATEDIF(C65,'Antrag+Bericht'!$F$33,"y"),"")</f>
        <v/>
      </c>
      <c r="Q65" s="102" t="str">
        <f>IF(E65="ja",DATEDIF(C65,'Antrag+Bericht'!$F$33,"y"),"")</f>
        <v/>
      </c>
      <c r="R65" s="103">
        <f t="shared" si="22"/>
        <v>0</v>
      </c>
      <c r="S65" s="103">
        <f t="shared" si="23"/>
        <v>0</v>
      </c>
      <c r="T65" s="103">
        <f t="shared" si="24"/>
        <v>0</v>
      </c>
      <c r="U65" s="104">
        <f t="shared" si="25"/>
        <v>0</v>
      </c>
      <c r="V65" s="104">
        <f t="shared" si="26"/>
        <v>0</v>
      </c>
      <c r="W65" s="104">
        <f t="shared" si="27"/>
        <v>0</v>
      </c>
    </row>
    <row r="66" spans="1:23" x14ac:dyDescent="0.25">
      <c r="A66" s="32">
        <v>64</v>
      </c>
      <c r="B66" s="32">
        <f>'Teilnehmer+Prüfungen'!D70</f>
        <v>0</v>
      </c>
      <c r="C66" s="101" t="str">
        <f>IF(B66=0,"",'Teilnehmer+Prüfungen'!E70)</f>
        <v/>
      </c>
      <c r="D66" s="32">
        <f>'Teilnehmer+Prüfungen'!J70</f>
        <v>0</v>
      </c>
      <c r="E66" s="32">
        <f>'Teilnehmer+Prüfungen'!K70</f>
        <v>0</v>
      </c>
      <c r="F66" s="32">
        <f>'Teilnehmer+Prüfungen'!L70</f>
        <v>0</v>
      </c>
      <c r="G66" s="32">
        <f>'Teilnehmer+Prüfungen'!M70</f>
        <v>0</v>
      </c>
      <c r="H66" s="96">
        <f t="shared" si="14"/>
        <v>0</v>
      </c>
      <c r="I66" s="97" t="str">
        <f t="shared" si="15"/>
        <v xml:space="preserve">   </v>
      </c>
      <c r="J66" s="98">
        <f t="shared" si="16"/>
        <v>0</v>
      </c>
      <c r="K66" s="98">
        <f t="shared" si="17"/>
        <v>0</v>
      </c>
      <c r="L66" s="98">
        <f t="shared" si="18"/>
        <v>0</v>
      </c>
      <c r="M66" s="99">
        <f t="shared" si="19"/>
        <v>0</v>
      </c>
      <c r="N66" s="99">
        <f t="shared" si="20"/>
        <v>0</v>
      </c>
      <c r="O66" s="99">
        <f t="shared" si="21"/>
        <v>0</v>
      </c>
      <c r="P66" s="102" t="str">
        <f>IF(D66="ja",DATEDIF(C66,'Antrag+Bericht'!$F$33,"y"),"")</f>
        <v/>
      </c>
      <c r="Q66" s="102" t="str">
        <f>IF(E66="ja",DATEDIF(C66,'Antrag+Bericht'!$F$33,"y"),"")</f>
        <v/>
      </c>
      <c r="R66" s="103">
        <f t="shared" si="22"/>
        <v>0</v>
      </c>
      <c r="S66" s="103">
        <f t="shared" si="23"/>
        <v>0</v>
      </c>
      <c r="T66" s="103">
        <f t="shared" si="24"/>
        <v>0</v>
      </c>
      <c r="U66" s="104">
        <f t="shared" si="25"/>
        <v>0</v>
      </c>
      <c r="V66" s="104">
        <f t="shared" si="26"/>
        <v>0</v>
      </c>
      <c r="W66" s="104">
        <f t="shared" si="27"/>
        <v>0</v>
      </c>
    </row>
    <row r="67" spans="1:23" x14ac:dyDescent="0.25">
      <c r="A67" s="32">
        <v>65</v>
      </c>
      <c r="B67" s="32">
        <f>'Teilnehmer+Prüfungen'!D71</f>
        <v>0</v>
      </c>
      <c r="C67" s="101" t="str">
        <f>IF(B67=0,"",'Teilnehmer+Prüfungen'!E71)</f>
        <v/>
      </c>
      <c r="D67" s="32">
        <f>'Teilnehmer+Prüfungen'!J71</f>
        <v>0</v>
      </c>
      <c r="E67" s="32">
        <f>'Teilnehmer+Prüfungen'!K71</f>
        <v>0</v>
      </c>
      <c r="F67" s="32">
        <f>'Teilnehmer+Prüfungen'!L71</f>
        <v>0</v>
      </c>
      <c r="G67" s="32">
        <f>'Teilnehmer+Prüfungen'!M71</f>
        <v>0</v>
      </c>
      <c r="H67" s="96">
        <f t="shared" ref="H67:H98" si="28">IF((F67&gt;=24)*AND(G67&gt;=36),F67+G67,0)</f>
        <v>0</v>
      </c>
      <c r="I67" s="97" t="str">
        <f t="shared" ref="I67:I98" si="29">IF((E67="nein"),"   ",IF(E67=0,"   ",IF(H67=0,"nicht bestanden",IF(H67&gt;=90.5,"mit sehr gutem Erfolg",IF(H67&gt;=75.5,"mit gutem Erfolg",IF(H67&gt;=60,"mit Erfolg","nicht bestanden"))))))</f>
        <v xml:space="preserve">   </v>
      </c>
      <c r="J67" s="98">
        <f t="shared" ref="J67:J102" si="30">IF((D67="ja")*AND(B67="m"),1,0)</f>
        <v>0</v>
      </c>
      <c r="K67" s="98">
        <f t="shared" ref="K67:K102" si="31">IF((D67="ja")*AND(B67="w"),1,0)</f>
        <v>0</v>
      </c>
      <c r="L67" s="98">
        <f t="shared" ref="L67:L102" si="32">IF((D67="ja")*AND(B67="d"),1,0)</f>
        <v>0</v>
      </c>
      <c r="M67" s="99">
        <f t="shared" ref="M67:M102" si="33">IF((E67="ja")*AND(B67="m"),1,0)</f>
        <v>0</v>
      </c>
      <c r="N67" s="99">
        <f t="shared" ref="N67:N102" si="34">IF((E67="ja")*AND(B67="w"),1,0)</f>
        <v>0</v>
      </c>
      <c r="O67" s="99">
        <f t="shared" ref="O67:O102" si="35">IF((E67="ja")*AND(B67="d"),1,0)</f>
        <v>0</v>
      </c>
      <c r="P67" s="102" t="str">
        <f>IF(D67="ja",DATEDIF(C67,'Antrag+Bericht'!$F$33,"y"),"")</f>
        <v/>
      </c>
      <c r="Q67" s="102" t="str">
        <f>IF(E67="ja",DATEDIF(C67,'Antrag+Bericht'!$F$33,"y"),"")</f>
        <v/>
      </c>
      <c r="R67" s="103">
        <f t="shared" ref="R67:R102" si="36">IF(I67="mit sehr gutem Erfolg",1,0)</f>
        <v>0</v>
      </c>
      <c r="S67" s="103">
        <f t="shared" ref="S67:S102" si="37">IF(I67="mit gutem Erfolg",1,0)</f>
        <v>0</v>
      </c>
      <c r="T67" s="103">
        <f t="shared" ref="T67:T102" si="38">IF(I67="mit Erfolg",1,0)</f>
        <v>0</v>
      </c>
      <c r="U67" s="104">
        <f t="shared" ref="U67:U102" si="39">IF(E67="nein",0,IF(H67=0,0,F67))</f>
        <v>0</v>
      </c>
      <c r="V67" s="104">
        <f t="shared" ref="V67:V102" si="40">IF(E67="nein",0,IF(H67=0,0,G67))</f>
        <v>0</v>
      </c>
      <c r="W67" s="104">
        <f t="shared" ref="W67:W102" si="41">IF(E67="nein",0,IF(H67=0,0,H67))</f>
        <v>0</v>
      </c>
    </row>
    <row r="68" spans="1:23" x14ac:dyDescent="0.25">
      <c r="A68" s="32">
        <v>66</v>
      </c>
      <c r="B68" s="32">
        <f>'Teilnehmer+Prüfungen'!D72</f>
        <v>0</v>
      </c>
      <c r="C68" s="101" t="str">
        <f>IF(B68=0,"",'Teilnehmer+Prüfungen'!E72)</f>
        <v/>
      </c>
      <c r="D68" s="32">
        <f>'Teilnehmer+Prüfungen'!J72</f>
        <v>0</v>
      </c>
      <c r="E68" s="32">
        <f>'Teilnehmer+Prüfungen'!K72</f>
        <v>0</v>
      </c>
      <c r="F68" s="32">
        <f>'Teilnehmer+Prüfungen'!L72</f>
        <v>0</v>
      </c>
      <c r="G68" s="32">
        <f>'Teilnehmer+Prüfungen'!M72</f>
        <v>0</v>
      </c>
      <c r="H68" s="96">
        <f t="shared" si="28"/>
        <v>0</v>
      </c>
      <c r="I68" s="97" t="str">
        <f t="shared" si="29"/>
        <v xml:space="preserve">   </v>
      </c>
      <c r="J68" s="98">
        <f t="shared" si="30"/>
        <v>0</v>
      </c>
      <c r="K68" s="98">
        <f t="shared" si="31"/>
        <v>0</v>
      </c>
      <c r="L68" s="98">
        <f t="shared" si="32"/>
        <v>0</v>
      </c>
      <c r="M68" s="99">
        <f t="shared" si="33"/>
        <v>0</v>
      </c>
      <c r="N68" s="99">
        <f t="shared" si="34"/>
        <v>0</v>
      </c>
      <c r="O68" s="99">
        <f t="shared" si="35"/>
        <v>0</v>
      </c>
      <c r="P68" s="102" t="str">
        <f>IF(D68="ja",DATEDIF(C68,'Antrag+Bericht'!$F$33,"y"),"")</f>
        <v/>
      </c>
      <c r="Q68" s="102" t="str">
        <f>IF(E68="ja",DATEDIF(C68,'Antrag+Bericht'!$F$33,"y"),"")</f>
        <v/>
      </c>
      <c r="R68" s="103">
        <f t="shared" si="36"/>
        <v>0</v>
      </c>
      <c r="S68" s="103">
        <f t="shared" si="37"/>
        <v>0</v>
      </c>
      <c r="T68" s="103">
        <f t="shared" si="38"/>
        <v>0</v>
      </c>
      <c r="U68" s="104">
        <f t="shared" si="39"/>
        <v>0</v>
      </c>
      <c r="V68" s="104">
        <f t="shared" si="40"/>
        <v>0</v>
      </c>
      <c r="W68" s="104">
        <f t="shared" si="41"/>
        <v>0</v>
      </c>
    </row>
    <row r="69" spans="1:23" x14ac:dyDescent="0.25">
      <c r="A69" s="32">
        <v>67</v>
      </c>
      <c r="B69" s="32">
        <f>'Teilnehmer+Prüfungen'!D73</f>
        <v>0</v>
      </c>
      <c r="C69" s="101" t="str">
        <f>IF(B69=0,"",'Teilnehmer+Prüfungen'!E73)</f>
        <v/>
      </c>
      <c r="D69" s="32">
        <f>'Teilnehmer+Prüfungen'!J73</f>
        <v>0</v>
      </c>
      <c r="E69" s="32">
        <f>'Teilnehmer+Prüfungen'!K73</f>
        <v>0</v>
      </c>
      <c r="F69" s="32">
        <f>'Teilnehmer+Prüfungen'!L73</f>
        <v>0</v>
      </c>
      <c r="G69" s="32">
        <f>'Teilnehmer+Prüfungen'!M73</f>
        <v>0</v>
      </c>
      <c r="H69" s="96">
        <f t="shared" si="28"/>
        <v>0</v>
      </c>
      <c r="I69" s="97" t="str">
        <f t="shared" si="29"/>
        <v xml:space="preserve">   </v>
      </c>
      <c r="J69" s="98">
        <f t="shared" si="30"/>
        <v>0</v>
      </c>
      <c r="K69" s="98">
        <f t="shared" si="31"/>
        <v>0</v>
      </c>
      <c r="L69" s="98">
        <f t="shared" si="32"/>
        <v>0</v>
      </c>
      <c r="M69" s="99">
        <f t="shared" si="33"/>
        <v>0</v>
      </c>
      <c r="N69" s="99">
        <f t="shared" si="34"/>
        <v>0</v>
      </c>
      <c r="O69" s="99">
        <f t="shared" si="35"/>
        <v>0</v>
      </c>
      <c r="P69" s="102" t="str">
        <f>IF(D69="ja",DATEDIF(C69,'Antrag+Bericht'!$F$33,"y"),"")</f>
        <v/>
      </c>
      <c r="Q69" s="102" t="str">
        <f>IF(E69="ja",DATEDIF(C69,'Antrag+Bericht'!$F$33,"y"),"")</f>
        <v/>
      </c>
      <c r="R69" s="103">
        <f t="shared" si="36"/>
        <v>0</v>
      </c>
      <c r="S69" s="103">
        <f t="shared" si="37"/>
        <v>0</v>
      </c>
      <c r="T69" s="103">
        <f t="shared" si="38"/>
        <v>0</v>
      </c>
      <c r="U69" s="104">
        <f t="shared" si="39"/>
        <v>0</v>
      </c>
      <c r="V69" s="104">
        <f t="shared" si="40"/>
        <v>0</v>
      </c>
      <c r="W69" s="104">
        <f t="shared" si="41"/>
        <v>0</v>
      </c>
    </row>
    <row r="70" spans="1:23" x14ac:dyDescent="0.25">
      <c r="A70" s="32">
        <v>68</v>
      </c>
      <c r="B70" s="32">
        <f>'Teilnehmer+Prüfungen'!D74</f>
        <v>0</v>
      </c>
      <c r="C70" s="101" t="str">
        <f>IF(B70=0,"",'Teilnehmer+Prüfungen'!E74)</f>
        <v/>
      </c>
      <c r="D70" s="32">
        <f>'Teilnehmer+Prüfungen'!J74</f>
        <v>0</v>
      </c>
      <c r="E70" s="32">
        <f>'Teilnehmer+Prüfungen'!K74</f>
        <v>0</v>
      </c>
      <c r="F70" s="32">
        <f>'Teilnehmer+Prüfungen'!L74</f>
        <v>0</v>
      </c>
      <c r="G70" s="32">
        <f>'Teilnehmer+Prüfungen'!M74</f>
        <v>0</v>
      </c>
      <c r="H70" s="96">
        <f t="shared" si="28"/>
        <v>0</v>
      </c>
      <c r="I70" s="97" t="str">
        <f t="shared" si="29"/>
        <v xml:space="preserve">   </v>
      </c>
      <c r="J70" s="98">
        <f t="shared" si="30"/>
        <v>0</v>
      </c>
      <c r="K70" s="98">
        <f t="shared" si="31"/>
        <v>0</v>
      </c>
      <c r="L70" s="98">
        <f t="shared" si="32"/>
        <v>0</v>
      </c>
      <c r="M70" s="99">
        <f t="shared" si="33"/>
        <v>0</v>
      </c>
      <c r="N70" s="99">
        <f t="shared" si="34"/>
        <v>0</v>
      </c>
      <c r="O70" s="99">
        <f t="shared" si="35"/>
        <v>0</v>
      </c>
      <c r="P70" s="102" t="str">
        <f>IF(D70="ja",DATEDIF(C70,'Antrag+Bericht'!$F$33,"y"),"")</f>
        <v/>
      </c>
      <c r="Q70" s="102" t="str">
        <f>IF(E70="ja",DATEDIF(C70,'Antrag+Bericht'!$F$33,"y"),"")</f>
        <v/>
      </c>
      <c r="R70" s="103">
        <f t="shared" si="36"/>
        <v>0</v>
      </c>
      <c r="S70" s="103">
        <f t="shared" si="37"/>
        <v>0</v>
      </c>
      <c r="T70" s="103">
        <f t="shared" si="38"/>
        <v>0</v>
      </c>
      <c r="U70" s="104">
        <f t="shared" si="39"/>
        <v>0</v>
      </c>
      <c r="V70" s="104">
        <f t="shared" si="40"/>
        <v>0</v>
      </c>
      <c r="W70" s="104">
        <f t="shared" si="41"/>
        <v>0</v>
      </c>
    </row>
    <row r="71" spans="1:23" x14ac:dyDescent="0.25">
      <c r="A71" s="32">
        <v>69</v>
      </c>
      <c r="B71" s="32">
        <f>'Teilnehmer+Prüfungen'!D75</f>
        <v>0</v>
      </c>
      <c r="C71" s="101" t="str">
        <f>IF(B71=0,"",'Teilnehmer+Prüfungen'!E75)</f>
        <v/>
      </c>
      <c r="D71" s="32">
        <f>'Teilnehmer+Prüfungen'!J75</f>
        <v>0</v>
      </c>
      <c r="E71" s="32">
        <f>'Teilnehmer+Prüfungen'!K75</f>
        <v>0</v>
      </c>
      <c r="F71" s="32">
        <f>'Teilnehmer+Prüfungen'!L75</f>
        <v>0</v>
      </c>
      <c r="G71" s="32">
        <f>'Teilnehmer+Prüfungen'!M75</f>
        <v>0</v>
      </c>
      <c r="H71" s="96">
        <f t="shared" si="28"/>
        <v>0</v>
      </c>
      <c r="I71" s="97" t="str">
        <f t="shared" si="29"/>
        <v xml:space="preserve">   </v>
      </c>
      <c r="J71" s="98">
        <f t="shared" si="30"/>
        <v>0</v>
      </c>
      <c r="K71" s="98">
        <f t="shared" si="31"/>
        <v>0</v>
      </c>
      <c r="L71" s="98">
        <f t="shared" si="32"/>
        <v>0</v>
      </c>
      <c r="M71" s="99">
        <f t="shared" si="33"/>
        <v>0</v>
      </c>
      <c r="N71" s="99">
        <f t="shared" si="34"/>
        <v>0</v>
      </c>
      <c r="O71" s="99">
        <f t="shared" si="35"/>
        <v>0</v>
      </c>
      <c r="P71" s="102" t="str">
        <f>IF(D71="ja",DATEDIF(C71,'Antrag+Bericht'!$F$33,"y"),"")</f>
        <v/>
      </c>
      <c r="Q71" s="102" t="str">
        <f>IF(E71="ja",DATEDIF(C71,'Antrag+Bericht'!$F$33,"y"),"")</f>
        <v/>
      </c>
      <c r="R71" s="103">
        <f t="shared" si="36"/>
        <v>0</v>
      </c>
      <c r="S71" s="103">
        <f t="shared" si="37"/>
        <v>0</v>
      </c>
      <c r="T71" s="103">
        <f t="shared" si="38"/>
        <v>0</v>
      </c>
      <c r="U71" s="104">
        <f t="shared" si="39"/>
        <v>0</v>
      </c>
      <c r="V71" s="104">
        <f t="shared" si="40"/>
        <v>0</v>
      </c>
      <c r="W71" s="104">
        <f t="shared" si="41"/>
        <v>0</v>
      </c>
    </row>
    <row r="72" spans="1:23" x14ac:dyDescent="0.25">
      <c r="A72" s="32">
        <v>70</v>
      </c>
      <c r="B72" s="32">
        <f>'Teilnehmer+Prüfungen'!D76</f>
        <v>0</v>
      </c>
      <c r="C72" s="101" t="str">
        <f>IF(B72=0,"",'Teilnehmer+Prüfungen'!E76)</f>
        <v/>
      </c>
      <c r="D72" s="32">
        <f>'Teilnehmer+Prüfungen'!J76</f>
        <v>0</v>
      </c>
      <c r="E72" s="32">
        <f>'Teilnehmer+Prüfungen'!K76</f>
        <v>0</v>
      </c>
      <c r="F72" s="32">
        <f>'Teilnehmer+Prüfungen'!L76</f>
        <v>0</v>
      </c>
      <c r="G72" s="32">
        <f>'Teilnehmer+Prüfungen'!M76</f>
        <v>0</v>
      </c>
      <c r="H72" s="96">
        <f t="shared" si="28"/>
        <v>0</v>
      </c>
      <c r="I72" s="97" t="str">
        <f t="shared" si="29"/>
        <v xml:space="preserve">   </v>
      </c>
      <c r="J72" s="98">
        <f t="shared" si="30"/>
        <v>0</v>
      </c>
      <c r="K72" s="98">
        <f t="shared" si="31"/>
        <v>0</v>
      </c>
      <c r="L72" s="98">
        <f t="shared" si="32"/>
        <v>0</v>
      </c>
      <c r="M72" s="99">
        <f t="shared" si="33"/>
        <v>0</v>
      </c>
      <c r="N72" s="99">
        <f t="shared" si="34"/>
        <v>0</v>
      </c>
      <c r="O72" s="99">
        <f t="shared" si="35"/>
        <v>0</v>
      </c>
      <c r="P72" s="102" t="str">
        <f>IF(D72="ja",DATEDIF(C72,'Antrag+Bericht'!$F$33,"y"),"")</f>
        <v/>
      </c>
      <c r="Q72" s="102" t="str">
        <f>IF(E72="ja",DATEDIF(C72,'Antrag+Bericht'!$F$33,"y"),"")</f>
        <v/>
      </c>
      <c r="R72" s="103">
        <f t="shared" si="36"/>
        <v>0</v>
      </c>
      <c r="S72" s="103">
        <f t="shared" si="37"/>
        <v>0</v>
      </c>
      <c r="T72" s="103">
        <f t="shared" si="38"/>
        <v>0</v>
      </c>
      <c r="U72" s="104">
        <f t="shared" si="39"/>
        <v>0</v>
      </c>
      <c r="V72" s="104">
        <f t="shared" si="40"/>
        <v>0</v>
      </c>
      <c r="W72" s="104">
        <f t="shared" si="41"/>
        <v>0</v>
      </c>
    </row>
    <row r="73" spans="1:23" x14ac:dyDescent="0.25">
      <c r="A73" s="32">
        <v>71</v>
      </c>
      <c r="B73" s="32">
        <f>'Teilnehmer+Prüfungen'!D77</f>
        <v>0</v>
      </c>
      <c r="C73" s="101" t="str">
        <f>IF(B73=0,"",'Teilnehmer+Prüfungen'!E77)</f>
        <v/>
      </c>
      <c r="D73" s="32">
        <f>'Teilnehmer+Prüfungen'!J77</f>
        <v>0</v>
      </c>
      <c r="E73" s="32">
        <f>'Teilnehmer+Prüfungen'!K77</f>
        <v>0</v>
      </c>
      <c r="F73" s="32">
        <f>'Teilnehmer+Prüfungen'!L77</f>
        <v>0</v>
      </c>
      <c r="G73" s="32">
        <f>'Teilnehmer+Prüfungen'!M77</f>
        <v>0</v>
      </c>
      <c r="H73" s="96">
        <f t="shared" si="28"/>
        <v>0</v>
      </c>
      <c r="I73" s="97" t="str">
        <f t="shared" si="29"/>
        <v xml:space="preserve">   </v>
      </c>
      <c r="J73" s="98">
        <f t="shared" si="30"/>
        <v>0</v>
      </c>
      <c r="K73" s="98">
        <f t="shared" si="31"/>
        <v>0</v>
      </c>
      <c r="L73" s="98">
        <f t="shared" si="32"/>
        <v>0</v>
      </c>
      <c r="M73" s="99">
        <f t="shared" si="33"/>
        <v>0</v>
      </c>
      <c r="N73" s="99">
        <f t="shared" si="34"/>
        <v>0</v>
      </c>
      <c r="O73" s="99">
        <f t="shared" si="35"/>
        <v>0</v>
      </c>
      <c r="P73" s="102" t="str">
        <f>IF(D73="ja",DATEDIF(C73,'Antrag+Bericht'!$F$33,"y"),"")</f>
        <v/>
      </c>
      <c r="Q73" s="102" t="str">
        <f>IF(E73="ja",DATEDIF(C73,'Antrag+Bericht'!$F$33,"y"),"")</f>
        <v/>
      </c>
      <c r="R73" s="103">
        <f t="shared" si="36"/>
        <v>0</v>
      </c>
      <c r="S73" s="103">
        <f t="shared" si="37"/>
        <v>0</v>
      </c>
      <c r="T73" s="103">
        <f t="shared" si="38"/>
        <v>0</v>
      </c>
      <c r="U73" s="104">
        <f t="shared" si="39"/>
        <v>0</v>
      </c>
      <c r="V73" s="104">
        <f t="shared" si="40"/>
        <v>0</v>
      </c>
      <c r="W73" s="104">
        <f t="shared" si="41"/>
        <v>0</v>
      </c>
    </row>
    <row r="74" spans="1:23" x14ac:dyDescent="0.25">
      <c r="A74" s="32">
        <v>72</v>
      </c>
      <c r="B74" s="32">
        <f>'Teilnehmer+Prüfungen'!D78</f>
        <v>0</v>
      </c>
      <c r="C74" s="101" t="str">
        <f>IF(B74=0,"",'Teilnehmer+Prüfungen'!E78)</f>
        <v/>
      </c>
      <c r="D74" s="32">
        <f>'Teilnehmer+Prüfungen'!J78</f>
        <v>0</v>
      </c>
      <c r="E74" s="32">
        <f>'Teilnehmer+Prüfungen'!K78</f>
        <v>0</v>
      </c>
      <c r="F74" s="32">
        <f>'Teilnehmer+Prüfungen'!L78</f>
        <v>0</v>
      </c>
      <c r="G74" s="32">
        <f>'Teilnehmer+Prüfungen'!M78</f>
        <v>0</v>
      </c>
      <c r="H74" s="96">
        <f t="shared" si="28"/>
        <v>0</v>
      </c>
      <c r="I74" s="97" t="str">
        <f t="shared" si="29"/>
        <v xml:space="preserve">   </v>
      </c>
      <c r="J74" s="98">
        <f t="shared" si="30"/>
        <v>0</v>
      </c>
      <c r="K74" s="98">
        <f t="shared" si="31"/>
        <v>0</v>
      </c>
      <c r="L74" s="98">
        <f t="shared" si="32"/>
        <v>0</v>
      </c>
      <c r="M74" s="99">
        <f t="shared" si="33"/>
        <v>0</v>
      </c>
      <c r="N74" s="99">
        <f t="shared" si="34"/>
        <v>0</v>
      </c>
      <c r="O74" s="99">
        <f t="shared" si="35"/>
        <v>0</v>
      </c>
      <c r="P74" s="102" t="str">
        <f>IF(D74="ja",DATEDIF(C74,'Antrag+Bericht'!$F$33,"y"),"")</f>
        <v/>
      </c>
      <c r="Q74" s="102" t="str">
        <f>IF(E74="ja",DATEDIF(C74,'Antrag+Bericht'!$F$33,"y"),"")</f>
        <v/>
      </c>
      <c r="R74" s="103">
        <f t="shared" si="36"/>
        <v>0</v>
      </c>
      <c r="S74" s="103">
        <f t="shared" si="37"/>
        <v>0</v>
      </c>
      <c r="T74" s="103">
        <f t="shared" si="38"/>
        <v>0</v>
      </c>
      <c r="U74" s="104">
        <f t="shared" si="39"/>
        <v>0</v>
      </c>
      <c r="V74" s="104">
        <f t="shared" si="40"/>
        <v>0</v>
      </c>
      <c r="W74" s="104">
        <f t="shared" si="41"/>
        <v>0</v>
      </c>
    </row>
    <row r="75" spans="1:23" x14ac:dyDescent="0.25">
      <c r="A75" s="32">
        <v>73</v>
      </c>
      <c r="B75" s="32">
        <f>'Teilnehmer+Prüfungen'!D79</f>
        <v>0</v>
      </c>
      <c r="C75" s="101" t="str">
        <f>IF(B75=0,"",'Teilnehmer+Prüfungen'!E79)</f>
        <v/>
      </c>
      <c r="D75" s="32">
        <f>'Teilnehmer+Prüfungen'!J79</f>
        <v>0</v>
      </c>
      <c r="E75" s="32">
        <f>'Teilnehmer+Prüfungen'!K79</f>
        <v>0</v>
      </c>
      <c r="F75" s="32">
        <f>'Teilnehmer+Prüfungen'!L79</f>
        <v>0</v>
      </c>
      <c r="G75" s="32">
        <f>'Teilnehmer+Prüfungen'!M79</f>
        <v>0</v>
      </c>
      <c r="H75" s="96">
        <f t="shared" si="28"/>
        <v>0</v>
      </c>
      <c r="I75" s="97" t="str">
        <f t="shared" si="29"/>
        <v xml:space="preserve">   </v>
      </c>
      <c r="J75" s="98">
        <f t="shared" si="30"/>
        <v>0</v>
      </c>
      <c r="K75" s="98">
        <f t="shared" si="31"/>
        <v>0</v>
      </c>
      <c r="L75" s="98">
        <f t="shared" si="32"/>
        <v>0</v>
      </c>
      <c r="M75" s="99">
        <f t="shared" si="33"/>
        <v>0</v>
      </c>
      <c r="N75" s="99">
        <f t="shared" si="34"/>
        <v>0</v>
      </c>
      <c r="O75" s="99">
        <f t="shared" si="35"/>
        <v>0</v>
      </c>
      <c r="P75" s="102" t="str">
        <f>IF(D75="ja",DATEDIF(C75,'Antrag+Bericht'!$F$33,"y"),"")</f>
        <v/>
      </c>
      <c r="Q75" s="102" t="str">
        <f>IF(E75="ja",DATEDIF(C75,'Antrag+Bericht'!$F$33,"y"),"")</f>
        <v/>
      </c>
      <c r="R75" s="103">
        <f t="shared" si="36"/>
        <v>0</v>
      </c>
      <c r="S75" s="103">
        <f t="shared" si="37"/>
        <v>0</v>
      </c>
      <c r="T75" s="103">
        <f t="shared" si="38"/>
        <v>0</v>
      </c>
      <c r="U75" s="104">
        <f t="shared" si="39"/>
        <v>0</v>
      </c>
      <c r="V75" s="104">
        <f t="shared" si="40"/>
        <v>0</v>
      </c>
      <c r="W75" s="104">
        <f t="shared" si="41"/>
        <v>0</v>
      </c>
    </row>
    <row r="76" spans="1:23" x14ac:dyDescent="0.25">
      <c r="A76" s="32">
        <v>74</v>
      </c>
      <c r="B76" s="32">
        <f>'Teilnehmer+Prüfungen'!D80</f>
        <v>0</v>
      </c>
      <c r="C76" s="101" t="str">
        <f>IF(B76=0,"",'Teilnehmer+Prüfungen'!E80)</f>
        <v/>
      </c>
      <c r="D76" s="32">
        <f>'Teilnehmer+Prüfungen'!J80</f>
        <v>0</v>
      </c>
      <c r="E76" s="32">
        <f>'Teilnehmer+Prüfungen'!K80</f>
        <v>0</v>
      </c>
      <c r="F76" s="32">
        <f>'Teilnehmer+Prüfungen'!L80</f>
        <v>0</v>
      </c>
      <c r="G76" s="32">
        <f>'Teilnehmer+Prüfungen'!M80</f>
        <v>0</v>
      </c>
      <c r="H76" s="96">
        <f t="shared" si="28"/>
        <v>0</v>
      </c>
      <c r="I76" s="97" t="str">
        <f t="shared" si="29"/>
        <v xml:space="preserve">   </v>
      </c>
      <c r="J76" s="98">
        <f t="shared" si="30"/>
        <v>0</v>
      </c>
      <c r="K76" s="98">
        <f t="shared" si="31"/>
        <v>0</v>
      </c>
      <c r="L76" s="98">
        <f t="shared" si="32"/>
        <v>0</v>
      </c>
      <c r="M76" s="99">
        <f t="shared" si="33"/>
        <v>0</v>
      </c>
      <c r="N76" s="99">
        <f t="shared" si="34"/>
        <v>0</v>
      </c>
      <c r="O76" s="99">
        <f t="shared" si="35"/>
        <v>0</v>
      </c>
      <c r="P76" s="102" t="str">
        <f>IF(D76="ja",DATEDIF(C76,'Antrag+Bericht'!$F$33,"y"),"")</f>
        <v/>
      </c>
      <c r="Q76" s="102" t="str">
        <f>IF(E76="ja",DATEDIF(C76,'Antrag+Bericht'!$F$33,"y"),"")</f>
        <v/>
      </c>
      <c r="R76" s="103">
        <f t="shared" si="36"/>
        <v>0</v>
      </c>
      <c r="S76" s="103">
        <f t="shared" si="37"/>
        <v>0</v>
      </c>
      <c r="T76" s="103">
        <f t="shared" si="38"/>
        <v>0</v>
      </c>
      <c r="U76" s="104">
        <f t="shared" si="39"/>
        <v>0</v>
      </c>
      <c r="V76" s="104">
        <f t="shared" si="40"/>
        <v>0</v>
      </c>
      <c r="W76" s="104">
        <f t="shared" si="41"/>
        <v>0</v>
      </c>
    </row>
    <row r="77" spans="1:23" x14ac:dyDescent="0.25">
      <c r="A77" s="32">
        <v>75</v>
      </c>
      <c r="B77" s="32">
        <f>'Teilnehmer+Prüfungen'!D81</f>
        <v>0</v>
      </c>
      <c r="C77" s="101" t="str">
        <f>IF(B77=0,"",'Teilnehmer+Prüfungen'!E81)</f>
        <v/>
      </c>
      <c r="D77" s="32">
        <f>'Teilnehmer+Prüfungen'!J81</f>
        <v>0</v>
      </c>
      <c r="E77" s="32">
        <f>'Teilnehmer+Prüfungen'!K81</f>
        <v>0</v>
      </c>
      <c r="F77" s="32">
        <f>'Teilnehmer+Prüfungen'!L81</f>
        <v>0</v>
      </c>
      <c r="G77" s="32">
        <f>'Teilnehmer+Prüfungen'!M81</f>
        <v>0</v>
      </c>
      <c r="H77" s="96">
        <f t="shared" si="28"/>
        <v>0</v>
      </c>
      <c r="I77" s="97" t="str">
        <f t="shared" si="29"/>
        <v xml:space="preserve">   </v>
      </c>
      <c r="J77" s="98">
        <f t="shared" si="30"/>
        <v>0</v>
      </c>
      <c r="K77" s="98">
        <f t="shared" si="31"/>
        <v>0</v>
      </c>
      <c r="L77" s="98">
        <f t="shared" si="32"/>
        <v>0</v>
      </c>
      <c r="M77" s="99">
        <f t="shared" si="33"/>
        <v>0</v>
      </c>
      <c r="N77" s="99">
        <f t="shared" si="34"/>
        <v>0</v>
      </c>
      <c r="O77" s="99">
        <f t="shared" si="35"/>
        <v>0</v>
      </c>
      <c r="P77" s="102" t="str">
        <f>IF(D77="ja",DATEDIF(C77,'Antrag+Bericht'!$F$33,"y"),"")</f>
        <v/>
      </c>
      <c r="Q77" s="102" t="str">
        <f>IF(E77="ja",DATEDIF(C77,'Antrag+Bericht'!$F$33,"y"),"")</f>
        <v/>
      </c>
      <c r="R77" s="103">
        <f t="shared" si="36"/>
        <v>0</v>
      </c>
      <c r="S77" s="103">
        <f t="shared" si="37"/>
        <v>0</v>
      </c>
      <c r="T77" s="103">
        <f t="shared" si="38"/>
        <v>0</v>
      </c>
      <c r="U77" s="104">
        <f t="shared" si="39"/>
        <v>0</v>
      </c>
      <c r="V77" s="104">
        <f t="shared" si="40"/>
        <v>0</v>
      </c>
      <c r="W77" s="104">
        <f t="shared" si="41"/>
        <v>0</v>
      </c>
    </row>
    <row r="78" spans="1:23" x14ac:dyDescent="0.25">
      <c r="A78" s="32">
        <v>76</v>
      </c>
      <c r="B78" s="32">
        <f>'Teilnehmer+Prüfungen'!D82</f>
        <v>0</v>
      </c>
      <c r="C78" s="101" t="str">
        <f>IF(B78=0,"",'Teilnehmer+Prüfungen'!E82)</f>
        <v/>
      </c>
      <c r="D78" s="32">
        <f>'Teilnehmer+Prüfungen'!J82</f>
        <v>0</v>
      </c>
      <c r="E78" s="32">
        <f>'Teilnehmer+Prüfungen'!K82</f>
        <v>0</v>
      </c>
      <c r="F78" s="32">
        <f>'Teilnehmer+Prüfungen'!L82</f>
        <v>0</v>
      </c>
      <c r="G78" s="32">
        <f>'Teilnehmer+Prüfungen'!M82</f>
        <v>0</v>
      </c>
      <c r="H78" s="96">
        <f t="shared" si="28"/>
        <v>0</v>
      </c>
      <c r="I78" s="97" t="str">
        <f t="shared" si="29"/>
        <v xml:space="preserve">   </v>
      </c>
      <c r="J78" s="98">
        <f t="shared" si="30"/>
        <v>0</v>
      </c>
      <c r="K78" s="98">
        <f t="shared" si="31"/>
        <v>0</v>
      </c>
      <c r="L78" s="98">
        <f t="shared" si="32"/>
        <v>0</v>
      </c>
      <c r="M78" s="99">
        <f t="shared" si="33"/>
        <v>0</v>
      </c>
      <c r="N78" s="99">
        <f t="shared" si="34"/>
        <v>0</v>
      </c>
      <c r="O78" s="99">
        <f t="shared" si="35"/>
        <v>0</v>
      </c>
      <c r="P78" s="102" t="str">
        <f>IF(D78="ja",DATEDIF(C78,'Antrag+Bericht'!$F$33,"y"),"")</f>
        <v/>
      </c>
      <c r="Q78" s="102" t="str">
        <f>IF(E78="ja",DATEDIF(C78,'Antrag+Bericht'!$F$33,"y"),"")</f>
        <v/>
      </c>
      <c r="R78" s="103">
        <f t="shared" si="36"/>
        <v>0</v>
      </c>
      <c r="S78" s="103">
        <f t="shared" si="37"/>
        <v>0</v>
      </c>
      <c r="T78" s="103">
        <f t="shared" si="38"/>
        <v>0</v>
      </c>
      <c r="U78" s="104">
        <f t="shared" si="39"/>
        <v>0</v>
      </c>
      <c r="V78" s="104">
        <f t="shared" si="40"/>
        <v>0</v>
      </c>
      <c r="W78" s="104">
        <f t="shared" si="41"/>
        <v>0</v>
      </c>
    </row>
    <row r="79" spans="1:23" x14ac:dyDescent="0.25">
      <c r="A79" s="32">
        <v>77</v>
      </c>
      <c r="B79" s="32">
        <f>'Teilnehmer+Prüfungen'!D83</f>
        <v>0</v>
      </c>
      <c r="C79" s="101" t="str">
        <f>IF(B79=0,"",'Teilnehmer+Prüfungen'!E83)</f>
        <v/>
      </c>
      <c r="D79" s="32">
        <f>'Teilnehmer+Prüfungen'!J83</f>
        <v>0</v>
      </c>
      <c r="E79" s="32">
        <f>'Teilnehmer+Prüfungen'!K83</f>
        <v>0</v>
      </c>
      <c r="F79" s="32">
        <f>'Teilnehmer+Prüfungen'!L83</f>
        <v>0</v>
      </c>
      <c r="G79" s="32">
        <f>'Teilnehmer+Prüfungen'!M83</f>
        <v>0</v>
      </c>
      <c r="H79" s="96">
        <f t="shared" si="28"/>
        <v>0</v>
      </c>
      <c r="I79" s="97" t="str">
        <f t="shared" si="29"/>
        <v xml:space="preserve">   </v>
      </c>
      <c r="J79" s="98">
        <f t="shared" si="30"/>
        <v>0</v>
      </c>
      <c r="K79" s="98">
        <f t="shared" si="31"/>
        <v>0</v>
      </c>
      <c r="L79" s="98">
        <f t="shared" si="32"/>
        <v>0</v>
      </c>
      <c r="M79" s="99">
        <f t="shared" si="33"/>
        <v>0</v>
      </c>
      <c r="N79" s="99">
        <f t="shared" si="34"/>
        <v>0</v>
      </c>
      <c r="O79" s="99">
        <f t="shared" si="35"/>
        <v>0</v>
      </c>
      <c r="P79" s="102" t="str">
        <f>IF(D79="ja",DATEDIF(C79,'Antrag+Bericht'!$F$33,"y"),"")</f>
        <v/>
      </c>
      <c r="Q79" s="102" t="str">
        <f>IF(E79="ja",DATEDIF(C79,'Antrag+Bericht'!$F$33,"y"),"")</f>
        <v/>
      </c>
      <c r="R79" s="103">
        <f t="shared" si="36"/>
        <v>0</v>
      </c>
      <c r="S79" s="103">
        <f t="shared" si="37"/>
        <v>0</v>
      </c>
      <c r="T79" s="103">
        <f t="shared" si="38"/>
        <v>0</v>
      </c>
      <c r="U79" s="104">
        <f t="shared" si="39"/>
        <v>0</v>
      </c>
      <c r="V79" s="104">
        <f t="shared" si="40"/>
        <v>0</v>
      </c>
      <c r="W79" s="104">
        <f t="shared" si="41"/>
        <v>0</v>
      </c>
    </row>
    <row r="80" spans="1:23" x14ac:dyDescent="0.25">
      <c r="A80" s="32">
        <v>78</v>
      </c>
      <c r="B80" s="32">
        <f>'Teilnehmer+Prüfungen'!D84</f>
        <v>0</v>
      </c>
      <c r="C80" s="101" t="str">
        <f>IF(B80=0,"",'Teilnehmer+Prüfungen'!E84)</f>
        <v/>
      </c>
      <c r="D80" s="32">
        <f>'Teilnehmer+Prüfungen'!J84</f>
        <v>0</v>
      </c>
      <c r="E80" s="32">
        <f>'Teilnehmer+Prüfungen'!K84</f>
        <v>0</v>
      </c>
      <c r="F80" s="32">
        <f>'Teilnehmer+Prüfungen'!L84</f>
        <v>0</v>
      </c>
      <c r="G80" s="32">
        <f>'Teilnehmer+Prüfungen'!M84</f>
        <v>0</v>
      </c>
      <c r="H80" s="96">
        <f t="shared" si="28"/>
        <v>0</v>
      </c>
      <c r="I80" s="97" t="str">
        <f t="shared" si="29"/>
        <v xml:space="preserve">   </v>
      </c>
      <c r="J80" s="98">
        <f t="shared" si="30"/>
        <v>0</v>
      </c>
      <c r="K80" s="98">
        <f t="shared" si="31"/>
        <v>0</v>
      </c>
      <c r="L80" s="98">
        <f t="shared" si="32"/>
        <v>0</v>
      </c>
      <c r="M80" s="99">
        <f t="shared" si="33"/>
        <v>0</v>
      </c>
      <c r="N80" s="99">
        <f t="shared" si="34"/>
        <v>0</v>
      </c>
      <c r="O80" s="99">
        <f t="shared" si="35"/>
        <v>0</v>
      </c>
      <c r="P80" s="102" t="str">
        <f>IF(D80="ja",DATEDIF(C80,'Antrag+Bericht'!$F$33,"y"),"")</f>
        <v/>
      </c>
      <c r="Q80" s="102" t="str">
        <f>IF(E80="ja",DATEDIF(C80,'Antrag+Bericht'!$F$33,"y"),"")</f>
        <v/>
      </c>
      <c r="R80" s="103">
        <f t="shared" si="36"/>
        <v>0</v>
      </c>
      <c r="S80" s="103">
        <f t="shared" si="37"/>
        <v>0</v>
      </c>
      <c r="T80" s="103">
        <f t="shared" si="38"/>
        <v>0</v>
      </c>
      <c r="U80" s="104">
        <f t="shared" si="39"/>
        <v>0</v>
      </c>
      <c r="V80" s="104">
        <f t="shared" si="40"/>
        <v>0</v>
      </c>
      <c r="W80" s="104">
        <f t="shared" si="41"/>
        <v>0</v>
      </c>
    </row>
    <row r="81" spans="1:23" x14ac:dyDescent="0.25">
      <c r="A81" s="32">
        <v>79</v>
      </c>
      <c r="B81" s="32">
        <f>'Teilnehmer+Prüfungen'!D85</f>
        <v>0</v>
      </c>
      <c r="C81" s="101" t="str">
        <f>IF(B81=0,"",'Teilnehmer+Prüfungen'!E85)</f>
        <v/>
      </c>
      <c r="D81" s="32">
        <f>'Teilnehmer+Prüfungen'!J85</f>
        <v>0</v>
      </c>
      <c r="E81" s="32">
        <f>'Teilnehmer+Prüfungen'!K85</f>
        <v>0</v>
      </c>
      <c r="F81" s="32">
        <f>'Teilnehmer+Prüfungen'!L85</f>
        <v>0</v>
      </c>
      <c r="G81" s="32">
        <f>'Teilnehmer+Prüfungen'!M85</f>
        <v>0</v>
      </c>
      <c r="H81" s="96">
        <f t="shared" si="28"/>
        <v>0</v>
      </c>
      <c r="I81" s="97" t="str">
        <f t="shared" si="29"/>
        <v xml:space="preserve">   </v>
      </c>
      <c r="J81" s="98">
        <f t="shared" si="30"/>
        <v>0</v>
      </c>
      <c r="K81" s="98">
        <f t="shared" si="31"/>
        <v>0</v>
      </c>
      <c r="L81" s="98">
        <f t="shared" si="32"/>
        <v>0</v>
      </c>
      <c r="M81" s="99">
        <f t="shared" si="33"/>
        <v>0</v>
      </c>
      <c r="N81" s="99">
        <f t="shared" si="34"/>
        <v>0</v>
      </c>
      <c r="O81" s="99">
        <f t="shared" si="35"/>
        <v>0</v>
      </c>
      <c r="P81" s="102" t="str">
        <f>IF(D81="ja",DATEDIF(C81,'Antrag+Bericht'!$F$33,"y"),"")</f>
        <v/>
      </c>
      <c r="Q81" s="102" t="str">
        <f>IF(E81="ja",DATEDIF(C81,'Antrag+Bericht'!$F$33,"y"),"")</f>
        <v/>
      </c>
      <c r="R81" s="103">
        <f t="shared" si="36"/>
        <v>0</v>
      </c>
      <c r="S81" s="103">
        <f t="shared" si="37"/>
        <v>0</v>
      </c>
      <c r="T81" s="103">
        <f t="shared" si="38"/>
        <v>0</v>
      </c>
      <c r="U81" s="104">
        <f t="shared" si="39"/>
        <v>0</v>
      </c>
      <c r="V81" s="104">
        <f t="shared" si="40"/>
        <v>0</v>
      </c>
      <c r="W81" s="104">
        <f t="shared" si="41"/>
        <v>0</v>
      </c>
    </row>
    <row r="82" spans="1:23" x14ac:dyDescent="0.25">
      <c r="A82" s="32">
        <v>80</v>
      </c>
      <c r="B82" s="32">
        <f>'Teilnehmer+Prüfungen'!D86</f>
        <v>0</v>
      </c>
      <c r="C82" s="101" t="str">
        <f>IF(B82=0,"",'Teilnehmer+Prüfungen'!E86)</f>
        <v/>
      </c>
      <c r="D82" s="32">
        <f>'Teilnehmer+Prüfungen'!J86</f>
        <v>0</v>
      </c>
      <c r="E82" s="32">
        <f>'Teilnehmer+Prüfungen'!K86</f>
        <v>0</v>
      </c>
      <c r="F82" s="32">
        <f>'Teilnehmer+Prüfungen'!L86</f>
        <v>0</v>
      </c>
      <c r="G82" s="32">
        <f>'Teilnehmer+Prüfungen'!M86</f>
        <v>0</v>
      </c>
      <c r="H82" s="96">
        <f t="shared" si="28"/>
        <v>0</v>
      </c>
      <c r="I82" s="97" t="str">
        <f t="shared" si="29"/>
        <v xml:space="preserve">   </v>
      </c>
      <c r="J82" s="98">
        <f t="shared" si="30"/>
        <v>0</v>
      </c>
      <c r="K82" s="98">
        <f t="shared" si="31"/>
        <v>0</v>
      </c>
      <c r="L82" s="98">
        <f t="shared" si="32"/>
        <v>0</v>
      </c>
      <c r="M82" s="99">
        <f t="shared" si="33"/>
        <v>0</v>
      </c>
      <c r="N82" s="99">
        <f t="shared" si="34"/>
        <v>0</v>
      </c>
      <c r="O82" s="99">
        <f t="shared" si="35"/>
        <v>0</v>
      </c>
      <c r="P82" s="102" t="str">
        <f>IF(D82="ja",DATEDIF(C82,'Antrag+Bericht'!$F$33,"y"),"")</f>
        <v/>
      </c>
      <c r="Q82" s="102" t="str">
        <f>IF(E82="ja",DATEDIF(C82,'Antrag+Bericht'!$F$33,"y"),"")</f>
        <v/>
      </c>
      <c r="R82" s="103">
        <f t="shared" si="36"/>
        <v>0</v>
      </c>
      <c r="S82" s="103">
        <f t="shared" si="37"/>
        <v>0</v>
      </c>
      <c r="T82" s="103">
        <f t="shared" si="38"/>
        <v>0</v>
      </c>
      <c r="U82" s="104">
        <f t="shared" si="39"/>
        <v>0</v>
      </c>
      <c r="V82" s="104">
        <f t="shared" si="40"/>
        <v>0</v>
      </c>
      <c r="W82" s="104">
        <f t="shared" si="41"/>
        <v>0</v>
      </c>
    </row>
    <row r="83" spans="1:23" x14ac:dyDescent="0.25">
      <c r="A83" s="32">
        <v>81</v>
      </c>
      <c r="B83" s="32">
        <f>'Teilnehmer+Prüfungen'!D87</f>
        <v>0</v>
      </c>
      <c r="C83" s="101" t="str">
        <f>IF(B83=0,"",'Teilnehmer+Prüfungen'!E87)</f>
        <v/>
      </c>
      <c r="D83" s="32">
        <f>'Teilnehmer+Prüfungen'!J87</f>
        <v>0</v>
      </c>
      <c r="E83" s="32">
        <f>'Teilnehmer+Prüfungen'!K87</f>
        <v>0</v>
      </c>
      <c r="F83" s="32">
        <f>'Teilnehmer+Prüfungen'!L87</f>
        <v>0</v>
      </c>
      <c r="G83" s="32">
        <f>'Teilnehmer+Prüfungen'!M87</f>
        <v>0</v>
      </c>
      <c r="H83" s="96">
        <f t="shared" si="28"/>
        <v>0</v>
      </c>
      <c r="I83" s="97" t="str">
        <f t="shared" si="29"/>
        <v xml:space="preserve">   </v>
      </c>
      <c r="J83" s="98">
        <f t="shared" si="30"/>
        <v>0</v>
      </c>
      <c r="K83" s="98">
        <f t="shared" si="31"/>
        <v>0</v>
      </c>
      <c r="L83" s="98">
        <f t="shared" si="32"/>
        <v>0</v>
      </c>
      <c r="M83" s="99">
        <f t="shared" si="33"/>
        <v>0</v>
      </c>
      <c r="N83" s="99">
        <f t="shared" si="34"/>
        <v>0</v>
      </c>
      <c r="O83" s="99">
        <f t="shared" si="35"/>
        <v>0</v>
      </c>
      <c r="P83" s="102" t="str">
        <f>IF(D83="ja",DATEDIF(C83,'Antrag+Bericht'!$F$33,"y"),"")</f>
        <v/>
      </c>
      <c r="Q83" s="102" t="str">
        <f>IF(E83="ja",DATEDIF(C83,'Antrag+Bericht'!$F$33,"y"),"")</f>
        <v/>
      </c>
      <c r="R83" s="103">
        <f t="shared" si="36"/>
        <v>0</v>
      </c>
      <c r="S83" s="103">
        <f t="shared" si="37"/>
        <v>0</v>
      </c>
      <c r="T83" s="103">
        <f t="shared" si="38"/>
        <v>0</v>
      </c>
      <c r="U83" s="104">
        <f t="shared" si="39"/>
        <v>0</v>
      </c>
      <c r="V83" s="104">
        <f t="shared" si="40"/>
        <v>0</v>
      </c>
      <c r="W83" s="104">
        <f t="shared" si="41"/>
        <v>0</v>
      </c>
    </row>
    <row r="84" spans="1:23" x14ac:dyDescent="0.25">
      <c r="A84" s="32">
        <v>82</v>
      </c>
      <c r="B84" s="32">
        <f>'Teilnehmer+Prüfungen'!D88</f>
        <v>0</v>
      </c>
      <c r="C84" s="101" t="str">
        <f>IF(B84=0,"",'Teilnehmer+Prüfungen'!E88)</f>
        <v/>
      </c>
      <c r="D84" s="32">
        <f>'Teilnehmer+Prüfungen'!J88</f>
        <v>0</v>
      </c>
      <c r="E84" s="32">
        <f>'Teilnehmer+Prüfungen'!K88</f>
        <v>0</v>
      </c>
      <c r="F84" s="32">
        <f>'Teilnehmer+Prüfungen'!L88</f>
        <v>0</v>
      </c>
      <c r="G84" s="32">
        <f>'Teilnehmer+Prüfungen'!M88</f>
        <v>0</v>
      </c>
      <c r="H84" s="96">
        <f t="shared" si="28"/>
        <v>0</v>
      </c>
      <c r="I84" s="97" t="str">
        <f t="shared" si="29"/>
        <v xml:space="preserve">   </v>
      </c>
      <c r="J84" s="98">
        <f t="shared" si="30"/>
        <v>0</v>
      </c>
      <c r="K84" s="98">
        <f t="shared" si="31"/>
        <v>0</v>
      </c>
      <c r="L84" s="98">
        <f t="shared" si="32"/>
        <v>0</v>
      </c>
      <c r="M84" s="99">
        <f t="shared" si="33"/>
        <v>0</v>
      </c>
      <c r="N84" s="99">
        <f t="shared" si="34"/>
        <v>0</v>
      </c>
      <c r="O84" s="99">
        <f t="shared" si="35"/>
        <v>0</v>
      </c>
      <c r="P84" s="102" t="str">
        <f>IF(D84="ja",DATEDIF(C84,'Antrag+Bericht'!$F$33,"y"),"")</f>
        <v/>
      </c>
      <c r="Q84" s="102" t="str">
        <f>IF(E84="ja",DATEDIF(C84,'Antrag+Bericht'!$F$33,"y"),"")</f>
        <v/>
      </c>
      <c r="R84" s="103">
        <f t="shared" si="36"/>
        <v>0</v>
      </c>
      <c r="S84" s="103">
        <f t="shared" si="37"/>
        <v>0</v>
      </c>
      <c r="T84" s="103">
        <f t="shared" si="38"/>
        <v>0</v>
      </c>
      <c r="U84" s="104">
        <f t="shared" si="39"/>
        <v>0</v>
      </c>
      <c r="V84" s="104">
        <f t="shared" si="40"/>
        <v>0</v>
      </c>
      <c r="W84" s="104">
        <f t="shared" si="41"/>
        <v>0</v>
      </c>
    </row>
    <row r="85" spans="1:23" x14ac:dyDescent="0.25">
      <c r="A85" s="32">
        <v>83</v>
      </c>
      <c r="B85" s="32">
        <f>'Teilnehmer+Prüfungen'!D89</f>
        <v>0</v>
      </c>
      <c r="C85" s="101" t="str">
        <f>IF(B85=0,"",'Teilnehmer+Prüfungen'!E89)</f>
        <v/>
      </c>
      <c r="D85" s="32">
        <f>'Teilnehmer+Prüfungen'!J89</f>
        <v>0</v>
      </c>
      <c r="E85" s="32">
        <f>'Teilnehmer+Prüfungen'!K89</f>
        <v>0</v>
      </c>
      <c r="F85" s="32">
        <f>'Teilnehmer+Prüfungen'!L89</f>
        <v>0</v>
      </c>
      <c r="G85" s="32">
        <f>'Teilnehmer+Prüfungen'!M89</f>
        <v>0</v>
      </c>
      <c r="H85" s="96">
        <f t="shared" si="28"/>
        <v>0</v>
      </c>
      <c r="I85" s="97" t="str">
        <f t="shared" si="29"/>
        <v xml:space="preserve">   </v>
      </c>
      <c r="J85" s="98">
        <f t="shared" si="30"/>
        <v>0</v>
      </c>
      <c r="K85" s="98">
        <f t="shared" si="31"/>
        <v>0</v>
      </c>
      <c r="L85" s="98">
        <f t="shared" si="32"/>
        <v>0</v>
      </c>
      <c r="M85" s="99">
        <f t="shared" si="33"/>
        <v>0</v>
      </c>
      <c r="N85" s="99">
        <f t="shared" si="34"/>
        <v>0</v>
      </c>
      <c r="O85" s="99">
        <f t="shared" si="35"/>
        <v>0</v>
      </c>
      <c r="P85" s="102" t="str">
        <f>IF(D85="ja",DATEDIF(C85,'Antrag+Bericht'!$F$33,"y"),"")</f>
        <v/>
      </c>
      <c r="Q85" s="102" t="str">
        <f>IF(E85="ja",DATEDIF(C85,'Antrag+Bericht'!$F$33,"y"),"")</f>
        <v/>
      </c>
      <c r="R85" s="103">
        <f t="shared" si="36"/>
        <v>0</v>
      </c>
      <c r="S85" s="103">
        <f t="shared" si="37"/>
        <v>0</v>
      </c>
      <c r="T85" s="103">
        <f t="shared" si="38"/>
        <v>0</v>
      </c>
      <c r="U85" s="104">
        <f t="shared" si="39"/>
        <v>0</v>
      </c>
      <c r="V85" s="104">
        <f t="shared" si="40"/>
        <v>0</v>
      </c>
      <c r="W85" s="104">
        <f t="shared" si="41"/>
        <v>0</v>
      </c>
    </row>
    <row r="86" spans="1:23" x14ac:dyDescent="0.25">
      <c r="A86" s="32">
        <v>84</v>
      </c>
      <c r="B86" s="32">
        <f>'Teilnehmer+Prüfungen'!D90</f>
        <v>0</v>
      </c>
      <c r="C86" s="101" t="str">
        <f>IF(B86=0,"",'Teilnehmer+Prüfungen'!E90)</f>
        <v/>
      </c>
      <c r="D86" s="32">
        <f>'Teilnehmer+Prüfungen'!J90</f>
        <v>0</v>
      </c>
      <c r="E86" s="32">
        <f>'Teilnehmer+Prüfungen'!K90</f>
        <v>0</v>
      </c>
      <c r="F86" s="32">
        <f>'Teilnehmer+Prüfungen'!L90</f>
        <v>0</v>
      </c>
      <c r="G86" s="32">
        <f>'Teilnehmer+Prüfungen'!M90</f>
        <v>0</v>
      </c>
      <c r="H86" s="96">
        <f t="shared" si="28"/>
        <v>0</v>
      </c>
      <c r="I86" s="97" t="str">
        <f t="shared" si="29"/>
        <v xml:space="preserve">   </v>
      </c>
      <c r="J86" s="98">
        <f t="shared" si="30"/>
        <v>0</v>
      </c>
      <c r="K86" s="98">
        <f t="shared" si="31"/>
        <v>0</v>
      </c>
      <c r="L86" s="98">
        <f t="shared" si="32"/>
        <v>0</v>
      </c>
      <c r="M86" s="99">
        <f t="shared" si="33"/>
        <v>0</v>
      </c>
      <c r="N86" s="99">
        <f t="shared" si="34"/>
        <v>0</v>
      </c>
      <c r="O86" s="99">
        <f t="shared" si="35"/>
        <v>0</v>
      </c>
      <c r="P86" s="102" t="str">
        <f>IF(D86="ja",DATEDIF(C86,'Antrag+Bericht'!$F$33,"y"),"")</f>
        <v/>
      </c>
      <c r="Q86" s="102" t="str">
        <f>IF(E86="ja",DATEDIF(C86,'Antrag+Bericht'!$F$33,"y"),"")</f>
        <v/>
      </c>
      <c r="R86" s="103">
        <f t="shared" si="36"/>
        <v>0</v>
      </c>
      <c r="S86" s="103">
        <f t="shared" si="37"/>
        <v>0</v>
      </c>
      <c r="T86" s="103">
        <f t="shared" si="38"/>
        <v>0</v>
      </c>
      <c r="U86" s="104">
        <f t="shared" si="39"/>
        <v>0</v>
      </c>
      <c r="V86" s="104">
        <f t="shared" si="40"/>
        <v>0</v>
      </c>
      <c r="W86" s="104">
        <f t="shared" si="41"/>
        <v>0</v>
      </c>
    </row>
    <row r="87" spans="1:23" x14ac:dyDescent="0.25">
      <c r="A87" s="32">
        <v>85</v>
      </c>
      <c r="B87" s="32">
        <f>'Teilnehmer+Prüfungen'!D91</f>
        <v>0</v>
      </c>
      <c r="C87" s="101" t="str">
        <f>IF(B87=0,"",'Teilnehmer+Prüfungen'!E91)</f>
        <v/>
      </c>
      <c r="D87" s="32">
        <f>'Teilnehmer+Prüfungen'!J91</f>
        <v>0</v>
      </c>
      <c r="E87" s="32">
        <f>'Teilnehmer+Prüfungen'!K91</f>
        <v>0</v>
      </c>
      <c r="F87" s="32">
        <f>'Teilnehmer+Prüfungen'!L91</f>
        <v>0</v>
      </c>
      <c r="G87" s="32">
        <f>'Teilnehmer+Prüfungen'!M91</f>
        <v>0</v>
      </c>
      <c r="H87" s="96">
        <f t="shared" si="28"/>
        <v>0</v>
      </c>
      <c r="I87" s="97" t="str">
        <f t="shared" si="29"/>
        <v xml:space="preserve">   </v>
      </c>
      <c r="J87" s="98">
        <f t="shared" si="30"/>
        <v>0</v>
      </c>
      <c r="K87" s="98">
        <f t="shared" si="31"/>
        <v>0</v>
      </c>
      <c r="L87" s="98">
        <f t="shared" si="32"/>
        <v>0</v>
      </c>
      <c r="M87" s="99">
        <f t="shared" si="33"/>
        <v>0</v>
      </c>
      <c r="N87" s="99">
        <f t="shared" si="34"/>
        <v>0</v>
      </c>
      <c r="O87" s="99">
        <f t="shared" si="35"/>
        <v>0</v>
      </c>
      <c r="P87" s="102" t="str">
        <f>IF(D87="ja",DATEDIF(C87,'Antrag+Bericht'!$F$33,"y"),"")</f>
        <v/>
      </c>
      <c r="Q87" s="102" t="str">
        <f>IF(E87="ja",DATEDIF(C87,'Antrag+Bericht'!$F$33,"y"),"")</f>
        <v/>
      </c>
      <c r="R87" s="103">
        <f t="shared" si="36"/>
        <v>0</v>
      </c>
      <c r="S87" s="103">
        <f t="shared" si="37"/>
        <v>0</v>
      </c>
      <c r="T87" s="103">
        <f t="shared" si="38"/>
        <v>0</v>
      </c>
      <c r="U87" s="104">
        <f t="shared" si="39"/>
        <v>0</v>
      </c>
      <c r="V87" s="104">
        <f t="shared" si="40"/>
        <v>0</v>
      </c>
      <c r="W87" s="104">
        <f t="shared" si="41"/>
        <v>0</v>
      </c>
    </row>
    <row r="88" spans="1:23" x14ac:dyDescent="0.25">
      <c r="A88" s="32">
        <v>86</v>
      </c>
      <c r="B88" s="32">
        <f>'Teilnehmer+Prüfungen'!D92</f>
        <v>0</v>
      </c>
      <c r="C88" s="101" t="str">
        <f>IF(B88=0,"",'Teilnehmer+Prüfungen'!E92)</f>
        <v/>
      </c>
      <c r="D88" s="32">
        <f>'Teilnehmer+Prüfungen'!J92</f>
        <v>0</v>
      </c>
      <c r="E88" s="32">
        <f>'Teilnehmer+Prüfungen'!K92</f>
        <v>0</v>
      </c>
      <c r="F88" s="32">
        <f>'Teilnehmer+Prüfungen'!L92</f>
        <v>0</v>
      </c>
      <c r="G88" s="32">
        <f>'Teilnehmer+Prüfungen'!M92</f>
        <v>0</v>
      </c>
      <c r="H88" s="96">
        <f t="shared" si="28"/>
        <v>0</v>
      </c>
      <c r="I88" s="97" t="str">
        <f t="shared" si="29"/>
        <v xml:space="preserve">   </v>
      </c>
      <c r="J88" s="98">
        <f t="shared" si="30"/>
        <v>0</v>
      </c>
      <c r="K88" s="98">
        <f t="shared" si="31"/>
        <v>0</v>
      </c>
      <c r="L88" s="98">
        <f t="shared" si="32"/>
        <v>0</v>
      </c>
      <c r="M88" s="99">
        <f t="shared" si="33"/>
        <v>0</v>
      </c>
      <c r="N88" s="99">
        <f t="shared" si="34"/>
        <v>0</v>
      </c>
      <c r="O88" s="99">
        <f t="shared" si="35"/>
        <v>0</v>
      </c>
      <c r="P88" s="102" t="str">
        <f>IF(D88="ja",DATEDIF(C88,'Antrag+Bericht'!$F$33,"y"),"")</f>
        <v/>
      </c>
      <c r="Q88" s="102" t="str">
        <f>IF(E88="ja",DATEDIF(C88,'Antrag+Bericht'!$F$33,"y"),"")</f>
        <v/>
      </c>
      <c r="R88" s="103">
        <f t="shared" si="36"/>
        <v>0</v>
      </c>
      <c r="S88" s="103">
        <f t="shared" si="37"/>
        <v>0</v>
      </c>
      <c r="T88" s="103">
        <f t="shared" si="38"/>
        <v>0</v>
      </c>
      <c r="U88" s="104">
        <f t="shared" si="39"/>
        <v>0</v>
      </c>
      <c r="V88" s="104">
        <f t="shared" si="40"/>
        <v>0</v>
      </c>
      <c r="W88" s="104">
        <f t="shared" si="41"/>
        <v>0</v>
      </c>
    </row>
    <row r="89" spans="1:23" x14ac:dyDescent="0.25">
      <c r="A89" s="32">
        <v>87</v>
      </c>
      <c r="B89" s="32">
        <f>'Teilnehmer+Prüfungen'!D93</f>
        <v>0</v>
      </c>
      <c r="C89" s="101" t="str">
        <f>IF(B89=0,"",'Teilnehmer+Prüfungen'!E93)</f>
        <v/>
      </c>
      <c r="D89" s="32">
        <f>'Teilnehmer+Prüfungen'!J93</f>
        <v>0</v>
      </c>
      <c r="E89" s="32">
        <f>'Teilnehmer+Prüfungen'!K93</f>
        <v>0</v>
      </c>
      <c r="F89" s="32">
        <f>'Teilnehmer+Prüfungen'!L93</f>
        <v>0</v>
      </c>
      <c r="G89" s="32">
        <f>'Teilnehmer+Prüfungen'!M93</f>
        <v>0</v>
      </c>
      <c r="H89" s="96">
        <f t="shared" si="28"/>
        <v>0</v>
      </c>
      <c r="I89" s="97" t="str">
        <f t="shared" si="29"/>
        <v xml:space="preserve">   </v>
      </c>
      <c r="J89" s="98">
        <f t="shared" si="30"/>
        <v>0</v>
      </c>
      <c r="K89" s="98">
        <f t="shared" si="31"/>
        <v>0</v>
      </c>
      <c r="L89" s="98">
        <f t="shared" si="32"/>
        <v>0</v>
      </c>
      <c r="M89" s="99">
        <f t="shared" si="33"/>
        <v>0</v>
      </c>
      <c r="N89" s="99">
        <f t="shared" si="34"/>
        <v>0</v>
      </c>
      <c r="O89" s="99">
        <f t="shared" si="35"/>
        <v>0</v>
      </c>
      <c r="P89" s="102" t="str">
        <f>IF(D89="ja",DATEDIF(C89,'Antrag+Bericht'!$F$33,"y"),"")</f>
        <v/>
      </c>
      <c r="Q89" s="102" t="str">
        <f>IF(E89="ja",DATEDIF(C89,'Antrag+Bericht'!$F$33,"y"),"")</f>
        <v/>
      </c>
      <c r="R89" s="103">
        <f t="shared" si="36"/>
        <v>0</v>
      </c>
      <c r="S89" s="103">
        <f t="shared" si="37"/>
        <v>0</v>
      </c>
      <c r="T89" s="103">
        <f t="shared" si="38"/>
        <v>0</v>
      </c>
      <c r="U89" s="104">
        <f t="shared" si="39"/>
        <v>0</v>
      </c>
      <c r="V89" s="104">
        <f t="shared" si="40"/>
        <v>0</v>
      </c>
      <c r="W89" s="104">
        <f t="shared" si="41"/>
        <v>0</v>
      </c>
    </row>
    <row r="90" spans="1:23" x14ac:dyDescent="0.25">
      <c r="A90" s="32">
        <v>88</v>
      </c>
      <c r="B90" s="32">
        <f>'Teilnehmer+Prüfungen'!D94</f>
        <v>0</v>
      </c>
      <c r="C90" s="101" t="str">
        <f>IF(B90=0,"",'Teilnehmer+Prüfungen'!E94)</f>
        <v/>
      </c>
      <c r="D90" s="32">
        <f>'Teilnehmer+Prüfungen'!J94</f>
        <v>0</v>
      </c>
      <c r="E90" s="32">
        <f>'Teilnehmer+Prüfungen'!K94</f>
        <v>0</v>
      </c>
      <c r="F90" s="32">
        <f>'Teilnehmer+Prüfungen'!L94</f>
        <v>0</v>
      </c>
      <c r="G90" s="32">
        <f>'Teilnehmer+Prüfungen'!M94</f>
        <v>0</v>
      </c>
      <c r="H90" s="96">
        <f t="shared" si="28"/>
        <v>0</v>
      </c>
      <c r="I90" s="97" t="str">
        <f t="shared" si="29"/>
        <v xml:space="preserve">   </v>
      </c>
      <c r="J90" s="98">
        <f t="shared" si="30"/>
        <v>0</v>
      </c>
      <c r="K90" s="98">
        <f t="shared" si="31"/>
        <v>0</v>
      </c>
      <c r="L90" s="98">
        <f t="shared" si="32"/>
        <v>0</v>
      </c>
      <c r="M90" s="99">
        <f t="shared" si="33"/>
        <v>0</v>
      </c>
      <c r="N90" s="99">
        <f t="shared" si="34"/>
        <v>0</v>
      </c>
      <c r="O90" s="99">
        <f t="shared" si="35"/>
        <v>0</v>
      </c>
      <c r="P90" s="102" t="str">
        <f>IF(D90="ja",DATEDIF(C90,'Antrag+Bericht'!$F$33,"y"),"")</f>
        <v/>
      </c>
      <c r="Q90" s="102" t="str">
        <f>IF(E90="ja",DATEDIF(C90,'Antrag+Bericht'!$F$33,"y"),"")</f>
        <v/>
      </c>
      <c r="R90" s="103">
        <f t="shared" si="36"/>
        <v>0</v>
      </c>
      <c r="S90" s="103">
        <f t="shared" si="37"/>
        <v>0</v>
      </c>
      <c r="T90" s="103">
        <f t="shared" si="38"/>
        <v>0</v>
      </c>
      <c r="U90" s="104">
        <f t="shared" si="39"/>
        <v>0</v>
      </c>
      <c r="V90" s="104">
        <f t="shared" si="40"/>
        <v>0</v>
      </c>
      <c r="W90" s="104">
        <f t="shared" si="41"/>
        <v>0</v>
      </c>
    </row>
    <row r="91" spans="1:23" x14ac:dyDescent="0.25">
      <c r="A91" s="32">
        <v>89</v>
      </c>
      <c r="B91" s="32">
        <f>'Teilnehmer+Prüfungen'!D95</f>
        <v>0</v>
      </c>
      <c r="C91" s="101" t="str">
        <f>IF(B91=0,"",'Teilnehmer+Prüfungen'!E95)</f>
        <v/>
      </c>
      <c r="D91" s="32">
        <f>'Teilnehmer+Prüfungen'!J95</f>
        <v>0</v>
      </c>
      <c r="E91" s="32">
        <f>'Teilnehmer+Prüfungen'!K95</f>
        <v>0</v>
      </c>
      <c r="F91" s="32">
        <f>'Teilnehmer+Prüfungen'!L95</f>
        <v>0</v>
      </c>
      <c r="G91" s="32">
        <f>'Teilnehmer+Prüfungen'!M95</f>
        <v>0</v>
      </c>
      <c r="H91" s="96">
        <f t="shared" si="28"/>
        <v>0</v>
      </c>
      <c r="I91" s="97" t="str">
        <f t="shared" si="29"/>
        <v xml:space="preserve">   </v>
      </c>
      <c r="J91" s="98">
        <f t="shared" si="30"/>
        <v>0</v>
      </c>
      <c r="K91" s="98">
        <f t="shared" si="31"/>
        <v>0</v>
      </c>
      <c r="L91" s="98">
        <f t="shared" si="32"/>
        <v>0</v>
      </c>
      <c r="M91" s="99">
        <f t="shared" si="33"/>
        <v>0</v>
      </c>
      <c r="N91" s="99">
        <f t="shared" si="34"/>
        <v>0</v>
      </c>
      <c r="O91" s="99">
        <f t="shared" si="35"/>
        <v>0</v>
      </c>
      <c r="P91" s="102" t="str">
        <f>IF(D91="ja",DATEDIF(C91,'Antrag+Bericht'!$F$33,"y"),"")</f>
        <v/>
      </c>
      <c r="Q91" s="102" t="str">
        <f>IF(E91="ja",DATEDIF(C91,'Antrag+Bericht'!$F$33,"y"),"")</f>
        <v/>
      </c>
      <c r="R91" s="103">
        <f t="shared" si="36"/>
        <v>0</v>
      </c>
      <c r="S91" s="103">
        <f t="shared" si="37"/>
        <v>0</v>
      </c>
      <c r="T91" s="103">
        <f t="shared" si="38"/>
        <v>0</v>
      </c>
      <c r="U91" s="104">
        <f t="shared" si="39"/>
        <v>0</v>
      </c>
      <c r="V91" s="104">
        <f t="shared" si="40"/>
        <v>0</v>
      </c>
      <c r="W91" s="104">
        <f t="shared" si="41"/>
        <v>0</v>
      </c>
    </row>
    <row r="92" spans="1:23" x14ac:dyDescent="0.25">
      <c r="A92" s="32">
        <v>90</v>
      </c>
      <c r="B92" s="32">
        <f>'Teilnehmer+Prüfungen'!D96</f>
        <v>0</v>
      </c>
      <c r="C92" s="101" t="str">
        <f>IF(B92=0,"",'Teilnehmer+Prüfungen'!E96)</f>
        <v/>
      </c>
      <c r="D92" s="32">
        <f>'Teilnehmer+Prüfungen'!J96</f>
        <v>0</v>
      </c>
      <c r="E92" s="32">
        <f>'Teilnehmer+Prüfungen'!K96</f>
        <v>0</v>
      </c>
      <c r="F92" s="32">
        <f>'Teilnehmer+Prüfungen'!L96</f>
        <v>0</v>
      </c>
      <c r="G92" s="32">
        <f>'Teilnehmer+Prüfungen'!M96</f>
        <v>0</v>
      </c>
      <c r="H92" s="96">
        <f t="shared" si="28"/>
        <v>0</v>
      </c>
      <c r="I92" s="97" t="str">
        <f t="shared" si="29"/>
        <v xml:space="preserve">   </v>
      </c>
      <c r="J92" s="98">
        <f t="shared" si="30"/>
        <v>0</v>
      </c>
      <c r="K92" s="98">
        <f t="shared" si="31"/>
        <v>0</v>
      </c>
      <c r="L92" s="98">
        <f t="shared" si="32"/>
        <v>0</v>
      </c>
      <c r="M92" s="99">
        <f t="shared" si="33"/>
        <v>0</v>
      </c>
      <c r="N92" s="99">
        <f t="shared" si="34"/>
        <v>0</v>
      </c>
      <c r="O92" s="99">
        <f t="shared" si="35"/>
        <v>0</v>
      </c>
      <c r="P92" s="102" t="str">
        <f>IF(D92="ja",DATEDIF(C92,'Antrag+Bericht'!$F$33,"y"),"")</f>
        <v/>
      </c>
      <c r="Q92" s="102" t="str">
        <f>IF(E92="ja",DATEDIF(C92,'Antrag+Bericht'!$F$33,"y"),"")</f>
        <v/>
      </c>
      <c r="R92" s="103">
        <f t="shared" si="36"/>
        <v>0</v>
      </c>
      <c r="S92" s="103">
        <f t="shared" si="37"/>
        <v>0</v>
      </c>
      <c r="T92" s="103">
        <f t="shared" si="38"/>
        <v>0</v>
      </c>
      <c r="U92" s="104">
        <f t="shared" si="39"/>
        <v>0</v>
      </c>
      <c r="V92" s="104">
        <f t="shared" si="40"/>
        <v>0</v>
      </c>
      <c r="W92" s="104">
        <f t="shared" si="41"/>
        <v>0</v>
      </c>
    </row>
    <row r="93" spans="1:23" x14ac:dyDescent="0.25">
      <c r="A93" s="32">
        <v>91</v>
      </c>
      <c r="B93" s="32">
        <f>'Teilnehmer+Prüfungen'!D97</f>
        <v>0</v>
      </c>
      <c r="C93" s="101" t="str">
        <f>IF(B93=0,"",'Teilnehmer+Prüfungen'!E97)</f>
        <v/>
      </c>
      <c r="D93" s="32">
        <f>'Teilnehmer+Prüfungen'!J97</f>
        <v>0</v>
      </c>
      <c r="E93" s="32">
        <f>'Teilnehmer+Prüfungen'!K97</f>
        <v>0</v>
      </c>
      <c r="F93" s="32">
        <f>'Teilnehmer+Prüfungen'!L97</f>
        <v>0</v>
      </c>
      <c r="G93" s="32">
        <f>'Teilnehmer+Prüfungen'!M97</f>
        <v>0</v>
      </c>
      <c r="H93" s="96">
        <f t="shared" si="28"/>
        <v>0</v>
      </c>
      <c r="I93" s="97" t="str">
        <f t="shared" si="29"/>
        <v xml:space="preserve">   </v>
      </c>
      <c r="J93" s="98">
        <f t="shared" si="30"/>
        <v>0</v>
      </c>
      <c r="K93" s="98">
        <f t="shared" si="31"/>
        <v>0</v>
      </c>
      <c r="L93" s="98">
        <f t="shared" si="32"/>
        <v>0</v>
      </c>
      <c r="M93" s="99">
        <f t="shared" si="33"/>
        <v>0</v>
      </c>
      <c r="N93" s="99">
        <f t="shared" si="34"/>
        <v>0</v>
      </c>
      <c r="O93" s="99">
        <f t="shared" si="35"/>
        <v>0</v>
      </c>
      <c r="P93" s="102" t="str">
        <f>IF(D93="ja",DATEDIF(C93,'Antrag+Bericht'!$F$33,"y"),"")</f>
        <v/>
      </c>
      <c r="Q93" s="102" t="str">
        <f>IF(E93="ja",DATEDIF(C93,'Antrag+Bericht'!$F$33,"y"),"")</f>
        <v/>
      </c>
      <c r="R93" s="103">
        <f t="shared" si="36"/>
        <v>0</v>
      </c>
      <c r="S93" s="103">
        <f t="shared" si="37"/>
        <v>0</v>
      </c>
      <c r="T93" s="103">
        <f t="shared" si="38"/>
        <v>0</v>
      </c>
      <c r="U93" s="104">
        <f t="shared" si="39"/>
        <v>0</v>
      </c>
      <c r="V93" s="104">
        <f t="shared" si="40"/>
        <v>0</v>
      </c>
      <c r="W93" s="104">
        <f t="shared" si="41"/>
        <v>0</v>
      </c>
    </row>
    <row r="94" spans="1:23" x14ac:dyDescent="0.25">
      <c r="A94" s="32">
        <v>92</v>
      </c>
      <c r="B94" s="32">
        <f>'Teilnehmer+Prüfungen'!D98</f>
        <v>0</v>
      </c>
      <c r="C94" s="101" t="str">
        <f>IF(B94=0,"",'Teilnehmer+Prüfungen'!E98)</f>
        <v/>
      </c>
      <c r="D94" s="32">
        <f>'Teilnehmer+Prüfungen'!J98</f>
        <v>0</v>
      </c>
      <c r="E94" s="32">
        <f>'Teilnehmer+Prüfungen'!K98</f>
        <v>0</v>
      </c>
      <c r="F94" s="32">
        <f>'Teilnehmer+Prüfungen'!L98</f>
        <v>0</v>
      </c>
      <c r="G94" s="32">
        <f>'Teilnehmer+Prüfungen'!M98</f>
        <v>0</v>
      </c>
      <c r="H94" s="96">
        <f t="shared" si="28"/>
        <v>0</v>
      </c>
      <c r="I94" s="97" t="str">
        <f t="shared" si="29"/>
        <v xml:space="preserve">   </v>
      </c>
      <c r="J94" s="98">
        <f t="shared" si="30"/>
        <v>0</v>
      </c>
      <c r="K94" s="98">
        <f t="shared" si="31"/>
        <v>0</v>
      </c>
      <c r="L94" s="98">
        <f t="shared" si="32"/>
        <v>0</v>
      </c>
      <c r="M94" s="99">
        <f t="shared" si="33"/>
        <v>0</v>
      </c>
      <c r="N94" s="99">
        <f t="shared" si="34"/>
        <v>0</v>
      </c>
      <c r="O94" s="99">
        <f t="shared" si="35"/>
        <v>0</v>
      </c>
      <c r="P94" s="102" t="str">
        <f>IF(D94="ja",DATEDIF(C94,'Antrag+Bericht'!$F$33,"y"),"")</f>
        <v/>
      </c>
      <c r="Q94" s="102" t="str">
        <f>IF(E94="ja",DATEDIF(C94,'Antrag+Bericht'!$F$33,"y"),"")</f>
        <v/>
      </c>
      <c r="R94" s="103">
        <f t="shared" si="36"/>
        <v>0</v>
      </c>
      <c r="S94" s="103">
        <f t="shared" si="37"/>
        <v>0</v>
      </c>
      <c r="T94" s="103">
        <f t="shared" si="38"/>
        <v>0</v>
      </c>
      <c r="U94" s="104">
        <f t="shared" si="39"/>
        <v>0</v>
      </c>
      <c r="V94" s="104">
        <f t="shared" si="40"/>
        <v>0</v>
      </c>
      <c r="W94" s="104">
        <f t="shared" si="41"/>
        <v>0</v>
      </c>
    </row>
    <row r="95" spans="1:23" x14ac:dyDescent="0.25">
      <c r="A95" s="32">
        <v>93</v>
      </c>
      <c r="B95" s="32">
        <f>'Teilnehmer+Prüfungen'!D99</f>
        <v>0</v>
      </c>
      <c r="C95" s="101" t="str">
        <f>IF(B95=0,"",'Teilnehmer+Prüfungen'!E99)</f>
        <v/>
      </c>
      <c r="D95" s="32">
        <f>'Teilnehmer+Prüfungen'!J99</f>
        <v>0</v>
      </c>
      <c r="E95" s="32">
        <f>'Teilnehmer+Prüfungen'!K99</f>
        <v>0</v>
      </c>
      <c r="F95" s="32">
        <f>'Teilnehmer+Prüfungen'!L99</f>
        <v>0</v>
      </c>
      <c r="G95" s="32">
        <f>'Teilnehmer+Prüfungen'!M99</f>
        <v>0</v>
      </c>
      <c r="H95" s="96">
        <f t="shared" si="28"/>
        <v>0</v>
      </c>
      <c r="I95" s="97" t="str">
        <f t="shared" si="29"/>
        <v xml:space="preserve">   </v>
      </c>
      <c r="J95" s="98">
        <f t="shared" si="30"/>
        <v>0</v>
      </c>
      <c r="K95" s="98">
        <f t="shared" si="31"/>
        <v>0</v>
      </c>
      <c r="L95" s="98">
        <f t="shared" si="32"/>
        <v>0</v>
      </c>
      <c r="M95" s="99">
        <f t="shared" si="33"/>
        <v>0</v>
      </c>
      <c r="N95" s="99">
        <f t="shared" si="34"/>
        <v>0</v>
      </c>
      <c r="O95" s="99">
        <f t="shared" si="35"/>
        <v>0</v>
      </c>
      <c r="P95" s="102" t="str">
        <f>IF(D95="ja",DATEDIF(C95,'Antrag+Bericht'!$F$33,"y"),"")</f>
        <v/>
      </c>
      <c r="Q95" s="102" t="str">
        <f>IF(E95="ja",DATEDIF(C95,'Antrag+Bericht'!$F$33,"y"),"")</f>
        <v/>
      </c>
      <c r="R95" s="103">
        <f t="shared" si="36"/>
        <v>0</v>
      </c>
      <c r="S95" s="103">
        <f t="shared" si="37"/>
        <v>0</v>
      </c>
      <c r="T95" s="103">
        <f t="shared" si="38"/>
        <v>0</v>
      </c>
      <c r="U95" s="104">
        <f t="shared" si="39"/>
        <v>0</v>
      </c>
      <c r="V95" s="104">
        <f t="shared" si="40"/>
        <v>0</v>
      </c>
      <c r="W95" s="104">
        <f t="shared" si="41"/>
        <v>0</v>
      </c>
    </row>
    <row r="96" spans="1:23" x14ac:dyDescent="0.25">
      <c r="A96" s="32">
        <v>94</v>
      </c>
      <c r="B96" s="32">
        <f>'Teilnehmer+Prüfungen'!D100</f>
        <v>0</v>
      </c>
      <c r="C96" s="101" t="str">
        <f>IF(B96=0,"",'Teilnehmer+Prüfungen'!E100)</f>
        <v/>
      </c>
      <c r="D96" s="32">
        <f>'Teilnehmer+Prüfungen'!J100</f>
        <v>0</v>
      </c>
      <c r="E96" s="32">
        <f>'Teilnehmer+Prüfungen'!K100</f>
        <v>0</v>
      </c>
      <c r="F96" s="32">
        <f>'Teilnehmer+Prüfungen'!L100</f>
        <v>0</v>
      </c>
      <c r="G96" s="32">
        <f>'Teilnehmer+Prüfungen'!M100</f>
        <v>0</v>
      </c>
      <c r="H96" s="96">
        <f t="shared" si="28"/>
        <v>0</v>
      </c>
      <c r="I96" s="97" t="str">
        <f t="shared" si="29"/>
        <v xml:space="preserve">   </v>
      </c>
      <c r="J96" s="98">
        <f t="shared" si="30"/>
        <v>0</v>
      </c>
      <c r="K96" s="98">
        <f t="shared" si="31"/>
        <v>0</v>
      </c>
      <c r="L96" s="98">
        <f t="shared" si="32"/>
        <v>0</v>
      </c>
      <c r="M96" s="99">
        <f t="shared" si="33"/>
        <v>0</v>
      </c>
      <c r="N96" s="99">
        <f t="shared" si="34"/>
        <v>0</v>
      </c>
      <c r="O96" s="99">
        <f t="shared" si="35"/>
        <v>0</v>
      </c>
      <c r="P96" s="102" t="str">
        <f>IF(D96="ja",DATEDIF(C96,'Antrag+Bericht'!$F$33,"y"),"")</f>
        <v/>
      </c>
      <c r="Q96" s="102" t="str">
        <f>IF(E96="ja",DATEDIF(C96,'Antrag+Bericht'!$F$33,"y"),"")</f>
        <v/>
      </c>
      <c r="R96" s="103">
        <f t="shared" si="36"/>
        <v>0</v>
      </c>
      <c r="S96" s="103">
        <f t="shared" si="37"/>
        <v>0</v>
      </c>
      <c r="T96" s="103">
        <f t="shared" si="38"/>
        <v>0</v>
      </c>
      <c r="U96" s="104">
        <f t="shared" si="39"/>
        <v>0</v>
      </c>
      <c r="V96" s="104">
        <f t="shared" si="40"/>
        <v>0</v>
      </c>
      <c r="W96" s="104">
        <f t="shared" si="41"/>
        <v>0</v>
      </c>
    </row>
    <row r="97" spans="1:23" x14ac:dyDescent="0.25">
      <c r="A97" s="32">
        <v>95</v>
      </c>
      <c r="B97" s="32">
        <f>'Teilnehmer+Prüfungen'!D101</f>
        <v>0</v>
      </c>
      <c r="C97" s="101" t="str">
        <f>IF(B97=0,"",'Teilnehmer+Prüfungen'!E101)</f>
        <v/>
      </c>
      <c r="D97" s="32">
        <f>'Teilnehmer+Prüfungen'!J101</f>
        <v>0</v>
      </c>
      <c r="E97" s="32">
        <f>'Teilnehmer+Prüfungen'!K101</f>
        <v>0</v>
      </c>
      <c r="F97" s="32">
        <f>'Teilnehmer+Prüfungen'!L101</f>
        <v>0</v>
      </c>
      <c r="G97" s="32">
        <f>'Teilnehmer+Prüfungen'!M101</f>
        <v>0</v>
      </c>
      <c r="H97" s="96">
        <f t="shared" si="28"/>
        <v>0</v>
      </c>
      <c r="I97" s="97" t="str">
        <f t="shared" si="29"/>
        <v xml:space="preserve">   </v>
      </c>
      <c r="J97" s="98">
        <f t="shared" si="30"/>
        <v>0</v>
      </c>
      <c r="K97" s="98">
        <f t="shared" si="31"/>
        <v>0</v>
      </c>
      <c r="L97" s="98">
        <f t="shared" si="32"/>
        <v>0</v>
      </c>
      <c r="M97" s="99">
        <f t="shared" si="33"/>
        <v>0</v>
      </c>
      <c r="N97" s="99">
        <f t="shared" si="34"/>
        <v>0</v>
      </c>
      <c r="O97" s="99">
        <f t="shared" si="35"/>
        <v>0</v>
      </c>
      <c r="P97" s="102" t="str">
        <f>IF(D97="ja",DATEDIF(C97,'Antrag+Bericht'!$F$33,"y"),"")</f>
        <v/>
      </c>
      <c r="Q97" s="102" t="str">
        <f>IF(E97="ja",DATEDIF(C97,'Antrag+Bericht'!$F$33,"y"),"")</f>
        <v/>
      </c>
      <c r="R97" s="103">
        <f t="shared" si="36"/>
        <v>0</v>
      </c>
      <c r="S97" s="103">
        <f t="shared" si="37"/>
        <v>0</v>
      </c>
      <c r="T97" s="103">
        <f t="shared" si="38"/>
        <v>0</v>
      </c>
      <c r="U97" s="104">
        <f t="shared" si="39"/>
        <v>0</v>
      </c>
      <c r="V97" s="104">
        <f t="shared" si="40"/>
        <v>0</v>
      </c>
      <c r="W97" s="104">
        <f t="shared" si="41"/>
        <v>0</v>
      </c>
    </row>
    <row r="98" spans="1:23" x14ac:dyDescent="0.25">
      <c r="A98" s="32">
        <v>96</v>
      </c>
      <c r="B98" s="32">
        <f>'Teilnehmer+Prüfungen'!D102</f>
        <v>0</v>
      </c>
      <c r="C98" s="101" t="str">
        <f>IF(B98=0,"",'Teilnehmer+Prüfungen'!E102)</f>
        <v/>
      </c>
      <c r="D98" s="32">
        <f>'Teilnehmer+Prüfungen'!J102</f>
        <v>0</v>
      </c>
      <c r="E98" s="32">
        <f>'Teilnehmer+Prüfungen'!K102</f>
        <v>0</v>
      </c>
      <c r="F98" s="32">
        <f>'Teilnehmer+Prüfungen'!L102</f>
        <v>0</v>
      </c>
      <c r="G98" s="32">
        <f>'Teilnehmer+Prüfungen'!M102</f>
        <v>0</v>
      </c>
      <c r="H98" s="96">
        <f t="shared" si="28"/>
        <v>0</v>
      </c>
      <c r="I98" s="97" t="str">
        <f t="shared" si="29"/>
        <v xml:space="preserve">   </v>
      </c>
      <c r="J98" s="98">
        <f t="shared" si="30"/>
        <v>0</v>
      </c>
      <c r="K98" s="98">
        <f t="shared" si="31"/>
        <v>0</v>
      </c>
      <c r="L98" s="98">
        <f t="shared" si="32"/>
        <v>0</v>
      </c>
      <c r="M98" s="99">
        <f t="shared" si="33"/>
        <v>0</v>
      </c>
      <c r="N98" s="99">
        <f t="shared" si="34"/>
        <v>0</v>
      </c>
      <c r="O98" s="99">
        <f t="shared" si="35"/>
        <v>0</v>
      </c>
      <c r="P98" s="102" t="str">
        <f>IF(D98="ja",DATEDIF(C98,'Antrag+Bericht'!$F$33,"y"),"")</f>
        <v/>
      </c>
      <c r="Q98" s="102" t="str">
        <f>IF(E98="ja",DATEDIF(C98,'Antrag+Bericht'!$F$33,"y"),"")</f>
        <v/>
      </c>
      <c r="R98" s="103">
        <f t="shared" si="36"/>
        <v>0</v>
      </c>
      <c r="S98" s="103">
        <f t="shared" si="37"/>
        <v>0</v>
      </c>
      <c r="T98" s="103">
        <f t="shared" si="38"/>
        <v>0</v>
      </c>
      <c r="U98" s="104">
        <f t="shared" si="39"/>
        <v>0</v>
      </c>
      <c r="V98" s="104">
        <f t="shared" si="40"/>
        <v>0</v>
      </c>
      <c r="W98" s="104">
        <f t="shared" si="41"/>
        <v>0</v>
      </c>
    </row>
    <row r="99" spans="1:23" x14ac:dyDescent="0.25">
      <c r="A99" s="32">
        <v>97</v>
      </c>
      <c r="B99" s="32">
        <f>'Teilnehmer+Prüfungen'!D103</f>
        <v>0</v>
      </c>
      <c r="C99" s="101" t="str">
        <f>IF(B99=0,"",'Teilnehmer+Prüfungen'!E103)</f>
        <v/>
      </c>
      <c r="D99" s="32">
        <f>'Teilnehmer+Prüfungen'!J103</f>
        <v>0</v>
      </c>
      <c r="E99" s="32">
        <f>'Teilnehmer+Prüfungen'!K103</f>
        <v>0</v>
      </c>
      <c r="F99" s="32">
        <f>'Teilnehmer+Prüfungen'!L103</f>
        <v>0</v>
      </c>
      <c r="G99" s="32">
        <f>'Teilnehmer+Prüfungen'!M103</f>
        <v>0</v>
      </c>
      <c r="H99" s="96">
        <f t="shared" ref="H99:H102" si="42">IF((F99&gt;=24)*AND(G99&gt;=36),F99+G99,0)</f>
        <v>0</v>
      </c>
      <c r="I99" s="97" t="str">
        <f t="shared" ref="I99:I102" si="43">IF((E99="nein"),"   ",IF(E99=0,"   ",IF(H99=0,"nicht bestanden",IF(H99&gt;=90.5,"mit sehr gutem Erfolg",IF(H99&gt;=75.5,"mit gutem Erfolg",IF(H99&gt;=60,"mit Erfolg","nicht bestanden"))))))</f>
        <v xml:space="preserve">   </v>
      </c>
      <c r="J99" s="98">
        <f t="shared" si="30"/>
        <v>0</v>
      </c>
      <c r="K99" s="98">
        <f t="shared" si="31"/>
        <v>0</v>
      </c>
      <c r="L99" s="98">
        <f t="shared" si="32"/>
        <v>0</v>
      </c>
      <c r="M99" s="99">
        <f t="shared" si="33"/>
        <v>0</v>
      </c>
      <c r="N99" s="99">
        <f t="shared" si="34"/>
        <v>0</v>
      </c>
      <c r="O99" s="99">
        <f t="shared" si="35"/>
        <v>0</v>
      </c>
      <c r="P99" s="102" t="str">
        <f>IF(D99="ja",DATEDIF(C99,'Antrag+Bericht'!$F$33,"y"),"")</f>
        <v/>
      </c>
      <c r="Q99" s="102" t="str">
        <f>IF(E99="ja",DATEDIF(C99,'Antrag+Bericht'!$F$33,"y"),"")</f>
        <v/>
      </c>
      <c r="R99" s="103">
        <f t="shared" si="36"/>
        <v>0</v>
      </c>
      <c r="S99" s="103">
        <f t="shared" si="37"/>
        <v>0</v>
      </c>
      <c r="T99" s="103">
        <f t="shared" si="38"/>
        <v>0</v>
      </c>
      <c r="U99" s="104">
        <f t="shared" si="39"/>
        <v>0</v>
      </c>
      <c r="V99" s="104">
        <f t="shared" si="40"/>
        <v>0</v>
      </c>
      <c r="W99" s="104">
        <f t="shared" si="41"/>
        <v>0</v>
      </c>
    </row>
    <row r="100" spans="1:23" x14ac:dyDescent="0.25">
      <c r="A100" s="32">
        <v>98</v>
      </c>
      <c r="B100" s="32">
        <f>'Teilnehmer+Prüfungen'!D104</f>
        <v>0</v>
      </c>
      <c r="C100" s="101" t="str">
        <f>IF(B100=0,"",'Teilnehmer+Prüfungen'!E104)</f>
        <v/>
      </c>
      <c r="D100" s="32">
        <f>'Teilnehmer+Prüfungen'!J104</f>
        <v>0</v>
      </c>
      <c r="E100" s="32">
        <f>'Teilnehmer+Prüfungen'!K104</f>
        <v>0</v>
      </c>
      <c r="F100" s="32">
        <f>'Teilnehmer+Prüfungen'!L104</f>
        <v>0</v>
      </c>
      <c r="G100" s="32">
        <f>'Teilnehmer+Prüfungen'!M104</f>
        <v>0</v>
      </c>
      <c r="H100" s="96">
        <f t="shared" si="42"/>
        <v>0</v>
      </c>
      <c r="I100" s="97" t="str">
        <f t="shared" si="43"/>
        <v xml:space="preserve">   </v>
      </c>
      <c r="J100" s="98">
        <f t="shared" si="30"/>
        <v>0</v>
      </c>
      <c r="K100" s="98">
        <f t="shared" si="31"/>
        <v>0</v>
      </c>
      <c r="L100" s="98">
        <f t="shared" si="32"/>
        <v>0</v>
      </c>
      <c r="M100" s="99">
        <f t="shared" si="33"/>
        <v>0</v>
      </c>
      <c r="N100" s="99">
        <f t="shared" si="34"/>
        <v>0</v>
      </c>
      <c r="O100" s="99">
        <f t="shared" si="35"/>
        <v>0</v>
      </c>
      <c r="P100" s="102" t="str">
        <f>IF(D100="ja",DATEDIF(C100,'Antrag+Bericht'!$F$33,"y"),"")</f>
        <v/>
      </c>
      <c r="Q100" s="102" t="str">
        <f>IF(E100="ja",DATEDIF(C100,'Antrag+Bericht'!$F$33,"y"),"")</f>
        <v/>
      </c>
      <c r="R100" s="103">
        <f t="shared" si="36"/>
        <v>0</v>
      </c>
      <c r="S100" s="103">
        <f t="shared" si="37"/>
        <v>0</v>
      </c>
      <c r="T100" s="103">
        <f t="shared" si="38"/>
        <v>0</v>
      </c>
      <c r="U100" s="104">
        <f t="shared" si="39"/>
        <v>0</v>
      </c>
      <c r="V100" s="104">
        <f t="shared" si="40"/>
        <v>0</v>
      </c>
      <c r="W100" s="104">
        <f t="shared" si="41"/>
        <v>0</v>
      </c>
    </row>
    <row r="101" spans="1:23" x14ac:dyDescent="0.25">
      <c r="A101" s="32">
        <v>99</v>
      </c>
      <c r="B101" s="32">
        <f>'Teilnehmer+Prüfungen'!D105</f>
        <v>0</v>
      </c>
      <c r="C101" s="101" t="str">
        <f>IF(B101=0,"",'Teilnehmer+Prüfungen'!E105)</f>
        <v/>
      </c>
      <c r="D101" s="32">
        <f>'Teilnehmer+Prüfungen'!J105</f>
        <v>0</v>
      </c>
      <c r="E101" s="32">
        <f>'Teilnehmer+Prüfungen'!K105</f>
        <v>0</v>
      </c>
      <c r="F101" s="32">
        <f>'Teilnehmer+Prüfungen'!L105</f>
        <v>0</v>
      </c>
      <c r="G101" s="32">
        <f>'Teilnehmer+Prüfungen'!M105</f>
        <v>0</v>
      </c>
      <c r="H101" s="96">
        <f t="shared" si="42"/>
        <v>0</v>
      </c>
      <c r="I101" s="97" t="str">
        <f t="shared" si="43"/>
        <v xml:space="preserve">   </v>
      </c>
      <c r="J101" s="98">
        <f t="shared" si="30"/>
        <v>0</v>
      </c>
      <c r="K101" s="98">
        <f t="shared" si="31"/>
        <v>0</v>
      </c>
      <c r="L101" s="98">
        <f t="shared" si="32"/>
        <v>0</v>
      </c>
      <c r="M101" s="99">
        <f t="shared" si="33"/>
        <v>0</v>
      </c>
      <c r="N101" s="99">
        <f t="shared" si="34"/>
        <v>0</v>
      </c>
      <c r="O101" s="99">
        <f t="shared" si="35"/>
        <v>0</v>
      </c>
      <c r="P101" s="102" t="str">
        <f>IF(D101="ja",DATEDIF(C101,'Antrag+Bericht'!$F$33,"y"),"")</f>
        <v/>
      </c>
      <c r="Q101" s="102" t="str">
        <f>IF(E101="ja",DATEDIF(C101,'Antrag+Bericht'!$F$33,"y"),"")</f>
        <v/>
      </c>
      <c r="R101" s="103">
        <f t="shared" si="36"/>
        <v>0</v>
      </c>
      <c r="S101" s="103">
        <f t="shared" si="37"/>
        <v>0</v>
      </c>
      <c r="T101" s="103">
        <f t="shared" si="38"/>
        <v>0</v>
      </c>
      <c r="U101" s="104">
        <f t="shared" si="39"/>
        <v>0</v>
      </c>
      <c r="V101" s="104">
        <f t="shared" si="40"/>
        <v>0</v>
      </c>
      <c r="W101" s="104">
        <f t="shared" si="41"/>
        <v>0</v>
      </c>
    </row>
    <row r="102" spans="1:23" x14ac:dyDescent="0.25">
      <c r="A102" s="32">
        <v>100</v>
      </c>
      <c r="B102" s="32">
        <f>'Teilnehmer+Prüfungen'!D106</f>
        <v>0</v>
      </c>
      <c r="C102" s="101" t="str">
        <f>IF(B102=0,"",'Teilnehmer+Prüfungen'!E106)</f>
        <v/>
      </c>
      <c r="D102" s="32">
        <f>'Teilnehmer+Prüfungen'!J106</f>
        <v>0</v>
      </c>
      <c r="E102" s="32">
        <f>'Teilnehmer+Prüfungen'!K106</f>
        <v>0</v>
      </c>
      <c r="F102" s="32">
        <f>'Teilnehmer+Prüfungen'!L106</f>
        <v>0</v>
      </c>
      <c r="G102" s="32">
        <f>'Teilnehmer+Prüfungen'!M106</f>
        <v>0</v>
      </c>
      <c r="H102" s="96">
        <f t="shared" si="42"/>
        <v>0</v>
      </c>
      <c r="I102" s="97" t="str">
        <f t="shared" si="43"/>
        <v xml:space="preserve">   </v>
      </c>
      <c r="J102" s="98">
        <f t="shared" si="30"/>
        <v>0</v>
      </c>
      <c r="K102" s="98">
        <f t="shared" si="31"/>
        <v>0</v>
      </c>
      <c r="L102" s="98">
        <f t="shared" si="32"/>
        <v>0</v>
      </c>
      <c r="M102" s="99">
        <f t="shared" si="33"/>
        <v>0</v>
      </c>
      <c r="N102" s="99">
        <f t="shared" si="34"/>
        <v>0</v>
      </c>
      <c r="O102" s="99">
        <f t="shared" si="35"/>
        <v>0</v>
      </c>
      <c r="P102" s="102" t="str">
        <f>IF(D102="ja",DATEDIF(C102,'Antrag+Bericht'!$F$33,"y"),"")</f>
        <v/>
      </c>
      <c r="Q102" s="102" t="str">
        <f>IF(E102="ja",DATEDIF(C102,'Antrag+Bericht'!$F$33,"y"),"")</f>
        <v/>
      </c>
      <c r="R102" s="103">
        <f t="shared" si="36"/>
        <v>0</v>
      </c>
      <c r="S102" s="103">
        <f t="shared" si="37"/>
        <v>0</v>
      </c>
      <c r="T102" s="103">
        <f t="shared" si="38"/>
        <v>0</v>
      </c>
      <c r="U102" s="104">
        <f t="shared" si="39"/>
        <v>0</v>
      </c>
      <c r="V102" s="104">
        <f t="shared" si="40"/>
        <v>0</v>
      </c>
      <c r="W102" s="104">
        <f t="shared" si="41"/>
        <v>0</v>
      </c>
    </row>
    <row r="103" spans="1:23" x14ac:dyDescent="0.25">
      <c r="U103" s="2"/>
      <c r="V103" s="2"/>
      <c r="W103" s="2"/>
    </row>
    <row r="104" spans="1:23" x14ac:dyDescent="0.25">
      <c r="A104" s="25" t="s">
        <v>40</v>
      </c>
      <c r="J104" s="105">
        <f t="shared" ref="J104:W104" si="44">SUM(J2:J102)</f>
        <v>0</v>
      </c>
      <c r="K104" s="105">
        <f t="shared" si="44"/>
        <v>0</v>
      </c>
      <c r="L104" s="105">
        <f t="shared" si="44"/>
        <v>0</v>
      </c>
      <c r="M104" s="105">
        <f t="shared" si="44"/>
        <v>0</v>
      </c>
      <c r="N104" s="105">
        <f t="shared" si="44"/>
        <v>0</v>
      </c>
      <c r="O104" s="105">
        <f t="shared" si="44"/>
        <v>0</v>
      </c>
      <c r="P104" s="105">
        <f t="shared" si="44"/>
        <v>0</v>
      </c>
      <c r="Q104" s="105">
        <f t="shared" si="44"/>
        <v>0</v>
      </c>
      <c r="R104" s="105">
        <f t="shared" si="44"/>
        <v>0</v>
      </c>
      <c r="S104" s="105">
        <f t="shared" si="44"/>
        <v>0</v>
      </c>
      <c r="T104" s="105">
        <f t="shared" si="44"/>
        <v>0</v>
      </c>
      <c r="U104" s="105">
        <f t="shared" si="44"/>
        <v>0</v>
      </c>
      <c r="V104" s="105">
        <f t="shared" si="44"/>
        <v>0</v>
      </c>
      <c r="W104" s="105">
        <f t="shared" si="44"/>
        <v>0</v>
      </c>
    </row>
  </sheetData>
  <sheetProtection algorithmName="SHA-512" hashValue="oQYOtNSnrgfy5WuxkmL+giFs8jv/Vs9tcRiZ4q81lA97MB5uoRMUhAiKln6fBaDVQYtUGLwU3hdim12+ezji+Q==" saltValue="sALIC6PVVFZY3RTORSRJMw==" spinCount="100000" sheet="1" objects="1" scenarios="1"/>
  <mergeCells count="5">
    <mergeCell ref="F1:I1"/>
    <mergeCell ref="J1:L1"/>
    <mergeCell ref="M1:O1"/>
    <mergeCell ref="R1:T1"/>
    <mergeCell ref="U1:W1"/>
  </mergeCells>
  <dataValidations count="1">
    <dataValidation operator="equal" allowBlank="1" showErrorMessage="1" sqref="B3:G102" xr:uid="{00000000-0002-0000-05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&amp;C&amp;12&amp;A</oddHeader>
    <oddFooter>&amp;C&amp;12Seite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45"/>
  <sheetViews>
    <sheetView zoomScale="120" zoomScaleNormal="120" workbookViewId="0">
      <selection activeCell="AC36" sqref="AC36"/>
    </sheetView>
  </sheetViews>
  <sheetFormatPr baseColWidth="10" defaultColWidth="3.33203125" defaultRowHeight="13.2" x14ac:dyDescent="0.25"/>
  <cols>
    <col min="1" max="3" width="3.33203125" style="25"/>
    <col min="4" max="5" width="3.33203125" style="87"/>
    <col min="6" max="1025" width="3.33203125" style="25"/>
  </cols>
  <sheetData>
    <row r="1" spans="1:5" ht="13.8" x14ac:dyDescent="0.25">
      <c r="A1" s="80" t="s">
        <v>163</v>
      </c>
    </row>
    <row r="3" spans="1:5" x14ac:dyDescent="0.25">
      <c r="A3" s="106" t="s">
        <v>14</v>
      </c>
    </row>
    <row r="5" spans="1:5" x14ac:dyDescent="0.25">
      <c r="B5" s="25" t="s">
        <v>164</v>
      </c>
      <c r="C5" s="25" t="s">
        <v>104</v>
      </c>
      <c r="D5" s="107">
        <f>_Auswertung!J104</f>
        <v>0</v>
      </c>
      <c r="E5" s="107"/>
    </row>
    <row r="6" spans="1:5" x14ac:dyDescent="0.25">
      <c r="C6" s="25" t="s">
        <v>106</v>
      </c>
      <c r="D6" s="107">
        <f>_Auswertung!K104</f>
        <v>0</v>
      </c>
      <c r="E6" s="107"/>
    </row>
    <row r="7" spans="1:5" x14ac:dyDescent="0.25">
      <c r="C7" s="25" t="s">
        <v>105</v>
      </c>
      <c r="D7" s="107">
        <f>_Auswertung!L104</f>
        <v>0</v>
      </c>
      <c r="E7" s="107"/>
    </row>
    <row r="8" spans="1:5" ht="13.8" x14ac:dyDescent="0.25">
      <c r="C8" s="25" t="s">
        <v>102</v>
      </c>
      <c r="D8" s="107"/>
      <c r="E8" s="108">
        <f>SUM(D5:D7)</f>
        <v>0</v>
      </c>
    </row>
    <row r="10" spans="1:5" x14ac:dyDescent="0.25">
      <c r="C10" s="25" t="s">
        <v>165</v>
      </c>
      <c r="D10" s="87">
        <f>_Auswertung!P104</f>
        <v>0</v>
      </c>
    </row>
    <row r="11" spans="1:5" x14ac:dyDescent="0.25">
      <c r="C11" s="25" t="s">
        <v>166</v>
      </c>
      <c r="D11" s="87">
        <f>E8</f>
        <v>0</v>
      </c>
    </row>
    <row r="12" spans="1:5" x14ac:dyDescent="0.25">
      <c r="C12" s="25" t="s">
        <v>167</v>
      </c>
      <c r="E12" s="109" t="e">
        <f>ROUND(D10/D11,1)</f>
        <v>#DIV/0!</v>
      </c>
    </row>
    <row r="16" spans="1:5" x14ac:dyDescent="0.25">
      <c r="A16" s="106" t="s">
        <v>160</v>
      </c>
    </row>
    <row r="18" spans="2:5" x14ac:dyDescent="0.25">
      <c r="B18" s="25" t="s">
        <v>164</v>
      </c>
      <c r="C18" s="25" t="s">
        <v>104</v>
      </c>
      <c r="D18" s="107">
        <f>_Auswertung!M104</f>
        <v>0</v>
      </c>
      <c r="E18" s="107"/>
    </row>
    <row r="19" spans="2:5" x14ac:dyDescent="0.25">
      <c r="C19" s="25" t="s">
        <v>106</v>
      </c>
      <c r="D19" s="107">
        <f>_Auswertung!N104</f>
        <v>0</v>
      </c>
      <c r="E19" s="107"/>
    </row>
    <row r="20" spans="2:5" x14ac:dyDescent="0.25">
      <c r="C20" s="25" t="s">
        <v>105</v>
      </c>
      <c r="D20" s="107">
        <f>_Auswertung!O104</f>
        <v>0</v>
      </c>
      <c r="E20" s="107"/>
    </row>
    <row r="21" spans="2:5" ht="13.8" x14ac:dyDescent="0.25">
      <c r="C21" s="25" t="s">
        <v>102</v>
      </c>
      <c r="D21" s="107"/>
      <c r="E21" s="108">
        <f>SUM(D18:D20)</f>
        <v>0</v>
      </c>
    </row>
    <row r="23" spans="2:5" x14ac:dyDescent="0.25">
      <c r="C23" s="25" t="s">
        <v>165</v>
      </c>
      <c r="D23" s="87">
        <f>_Auswertung!Q104</f>
        <v>0</v>
      </c>
    </row>
    <row r="24" spans="2:5" x14ac:dyDescent="0.25">
      <c r="C24" s="25" t="s">
        <v>166</v>
      </c>
      <c r="D24" s="87">
        <f>E21</f>
        <v>0</v>
      </c>
    </row>
    <row r="25" spans="2:5" x14ac:dyDescent="0.25">
      <c r="C25" s="25" t="s">
        <v>167</v>
      </c>
      <c r="E25" s="109" t="e">
        <f>ROUND(D23/D24,1)</f>
        <v>#DIV/0!</v>
      </c>
    </row>
    <row r="27" spans="2:5" x14ac:dyDescent="0.25">
      <c r="B27" s="25" t="s">
        <v>168</v>
      </c>
      <c r="C27" s="25" t="s">
        <v>161</v>
      </c>
      <c r="D27" s="107">
        <f>_Auswertung!R104</f>
        <v>0</v>
      </c>
      <c r="E27" s="107"/>
    </row>
    <row r="28" spans="2:5" x14ac:dyDescent="0.25">
      <c r="C28" s="25" t="s">
        <v>162</v>
      </c>
      <c r="D28" s="107">
        <f>_Auswertung!S104</f>
        <v>0</v>
      </c>
      <c r="E28" s="107"/>
    </row>
    <row r="29" spans="2:5" x14ac:dyDescent="0.25">
      <c r="C29" s="25" t="s">
        <v>39</v>
      </c>
      <c r="D29" s="107">
        <f>_Auswertung!T104</f>
        <v>0</v>
      </c>
      <c r="E29" s="107"/>
    </row>
    <row r="30" spans="2:5" x14ac:dyDescent="0.25">
      <c r="D30" s="107"/>
      <c r="E30" s="107"/>
    </row>
    <row r="31" spans="2:5" x14ac:dyDescent="0.25">
      <c r="C31" s="25" t="s">
        <v>169</v>
      </c>
      <c r="D31" s="107"/>
      <c r="E31" s="107">
        <f>SUM(D27:D29)</f>
        <v>0</v>
      </c>
    </row>
    <row r="33" spans="2:5" x14ac:dyDescent="0.25">
      <c r="B33" s="25" t="s">
        <v>170</v>
      </c>
    </row>
    <row r="35" spans="2:5" x14ac:dyDescent="0.25">
      <c r="C35" s="106" t="s">
        <v>100</v>
      </c>
      <c r="D35" s="87">
        <f>_Auswertung!U104</f>
        <v>0</v>
      </c>
    </row>
    <row r="36" spans="2:5" x14ac:dyDescent="0.25">
      <c r="D36" s="87">
        <f>E31</f>
        <v>0</v>
      </c>
    </row>
    <row r="37" spans="2:5" x14ac:dyDescent="0.25">
      <c r="E37" s="107" t="e">
        <f>ROUND(D35/D36,1)</f>
        <v>#DIV/0!</v>
      </c>
    </row>
    <row r="38" spans="2:5" x14ac:dyDescent="0.25">
      <c r="E38" s="107"/>
    </row>
    <row r="39" spans="2:5" x14ac:dyDescent="0.25">
      <c r="C39" s="106" t="s">
        <v>101</v>
      </c>
      <c r="D39" s="87">
        <f>_Auswertung!V104</f>
        <v>0</v>
      </c>
    </row>
    <row r="40" spans="2:5" x14ac:dyDescent="0.25">
      <c r="D40" s="87">
        <f>E31</f>
        <v>0</v>
      </c>
    </row>
    <row r="41" spans="2:5" x14ac:dyDescent="0.25">
      <c r="E41" s="107" t="e">
        <f>ROUND(D39/D40,1)</f>
        <v>#DIV/0!</v>
      </c>
    </row>
    <row r="42" spans="2:5" x14ac:dyDescent="0.25">
      <c r="E42" s="107"/>
    </row>
    <row r="43" spans="2:5" x14ac:dyDescent="0.25">
      <c r="C43" s="106" t="s">
        <v>102</v>
      </c>
      <c r="D43" s="87">
        <f>_Auswertung!W104</f>
        <v>0</v>
      </c>
    </row>
    <row r="44" spans="2:5" x14ac:dyDescent="0.25">
      <c r="D44" s="87">
        <f>E31</f>
        <v>0</v>
      </c>
    </row>
    <row r="45" spans="2:5" x14ac:dyDescent="0.25">
      <c r="E45" s="107" t="e">
        <f>ROUND(D43/D44,1)</f>
        <v>#DIV/0!</v>
      </c>
    </row>
  </sheetData>
  <sheetProtection algorithmName="SHA-512" hashValue="nrRgZW/3XQJVVjH6HHqRjU02OH8KGOhZYP8jeIGm60LFFk/FqfmsiV8EmuL/6kTEBshzaQHBT+8CT42Uda6bDg==" saltValue="xn+26ys/jG7lFjV73PDYhA==" spinCount="100000" sheet="1" objects="1" scenarios="1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&amp;C&amp;12&amp;A</oddHeader>
    <oddFooter>&amp;C&amp;12Seite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22</vt:i4>
      </vt:variant>
    </vt:vector>
  </HeadingPairs>
  <TitlesOfParts>
    <vt:vector size="29" baseType="lpstr">
      <vt:lpstr>Antrag+Bericht</vt:lpstr>
      <vt:lpstr>Teilnehmer+Prüfungen</vt:lpstr>
      <vt:lpstr>Ausgaben</vt:lpstr>
      <vt:lpstr>_Tabelle</vt:lpstr>
      <vt:lpstr>_Berechnungen</vt:lpstr>
      <vt:lpstr>_Auswertung</vt:lpstr>
      <vt:lpstr>_Statistik</vt:lpstr>
      <vt:lpstr>Ausgaben!Drucktitel</vt:lpstr>
      <vt:lpstr>'Teilnehmer+Prüfungen'!Drucktitel</vt:lpstr>
      <vt:lpstr>Ausgaben!Print_Titles_0</vt:lpstr>
      <vt:lpstr>'Teilnehmer+Prüfungen'!Print_Titles_0</vt:lpstr>
      <vt:lpstr>Ausgaben!Print_Titles_0_0</vt:lpstr>
      <vt:lpstr>'Teilnehmer+Prüfungen'!Print_Titles_0_0</vt:lpstr>
      <vt:lpstr>Ausgaben!Print_Titles_0_0_0</vt:lpstr>
      <vt:lpstr>'Teilnehmer+Prüfungen'!Print_Titles_0_0_0</vt:lpstr>
      <vt:lpstr>Ausgaben!Print_Titles_0_0_0_0</vt:lpstr>
      <vt:lpstr>'Teilnehmer+Prüfungen'!Print_Titles_0_0_0_0</vt:lpstr>
      <vt:lpstr>Ausgaben!Print_Titles_0_0_0_0_0</vt:lpstr>
      <vt:lpstr>'Teilnehmer+Prüfungen'!Print_Titles_0_0_0_0_0</vt:lpstr>
      <vt:lpstr>Ausgaben!Print_Titles_0_0_0_0_0_0</vt:lpstr>
      <vt:lpstr>'Teilnehmer+Prüfungen'!Print_Titles_0_0_0_0_0_0</vt:lpstr>
      <vt:lpstr>Ausgaben!Print_Titles_0_0_0_0_0_0_0</vt:lpstr>
      <vt:lpstr>'Teilnehmer+Prüfungen'!Print_Titles_0_0_0_0_0_0_0</vt:lpstr>
      <vt:lpstr>Ausgaben!Print_Titles_0_0_0_0_0_0_0_0</vt:lpstr>
      <vt:lpstr>'Teilnehmer+Prüfungen'!Print_Titles_0_0_0_0_0_0_0_0</vt:lpstr>
      <vt:lpstr>'Teilnehmer+Prüfungen'!Print_Titles_0_0_0_0_0_0_0_0_0</vt:lpstr>
      <vt:lpstr>'Teilnehmer+Prüfungen'!Print_Titles_0_0_0_0_0_0_0_0_0_0</vt:lpstr>
      <vt:lpstr>'Teilnehmer+Prüfungen'!Print_Titles_0_0_0_0_0_0_0_0_0_0_0</vt:lpstr>
      <vt:lpstr>'Teilnehmer+Prüfungen'!Print_Titles_0_0_0_0_0_0_0_0_0_0_0_0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Abrechnungs-Tool für D-Lehrgänge der LMJ-RLP</dc:title>
  <dc:subject/>
  <dc:creator>Wilf Schützeichel</dc:creator>
  <dc:description>Mit diesem Abrechnungs-Tool können D-Lehrgänge abgerechnet werden.
Es beinhaltet den Antrag, den sachlichen Bericht und den Verwendungsnachweis.</dc:description>
  <cp:lastModifiedBy>Landesmusikjugend Rheinland-Pfalz</cp:lastModifiedBy>
  <cp:revision>55</cp:revision>
  <cp:lastPrinted>2019-02-28T17:46:21Z</cp:lastPrinted>
  <dcterms:created xsi:type="dcterms:W3CDTF">2019-02-07T10:03:58Z</dcterms:created>
  <dcterms:modified xsi:type="dcterms:W3CDTF">2022-05-11T10:35:05Z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